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20300534245\Desktop\"/>
    </mc:Choice>
  </mc:AlternateContent>
  <workbookProtection workbookAlgorithmName="SHA-512" workbookHashValue="qALotIBiYOSs89vo8VYlv7jbkGn7aT1JS3hWc+X0PBscIaBDppzwvRp/TmOD4FerIlvsP96JWm99bojPK2sRew==" workbookSaltValue="WLL3YExpzcBKxRoxC3VQDw==" workbookSpinCount="100000" lockStructure="1"/>
  <bookViews>
    <workbookView xWindow="0" yWindow="0" windowWidth="24000" windowHeight="9630" activeTab="1"/>
  </bookViews>
  <sheets>
    <sheet name="Indice" sheetId="8" r:id="rId1"/>
    <sheet name="Ingreso de Datos" sheetId="4" r:id="rId2"/>
    <sheet name="Auxilar_TXT" sheetId="7" r:id="rId3"/>
    <sheet name="TXT" sheetId="9" r:id="rId4"/>
    <sheet name="Auxiliar_Formulas" sheetId="3" state="hidden" r:id="rId5"/>
    <sheet name="Auxiliar_Listas" sheetId="2" state="hidden" r:id="rId6"/>
  </sheets>
  <definedNames>
    <definedName name="_xlnm._FilterDatabase" localSheetId="2" hidden="1">Auxilar_TXT!$A$2:$A$2</definedName>
    <definedName name="Bienes_De_Capital_Nuevo">Auxiliar_Listas!$C$13:$C$16</definedName>
    <definedName name="Bienes_De_Capital_Usado">Auxiliar_Listas!$D$13:$D$16</definedName>
    <definedName name="COMPROBANTES">Auxiliar_Listas!$C$76:$C$119</definedName>
    <definedName name="Instalaciones">Auxiliar_Listas!$E$13:$E$18</definedName>
    <definedName name="Marca_agente_de_retencion">Auxiliar_Listas!$C$3:$C$4</definedName>
    <definedName name="Medios_de_Pago">Auxiliar_Listas!$J$88:$J$95</definedName>
    <definedName name="Mejora">Auxiliar_Listas!$G$13:$G$15</definedName>
    <definedName name="Motivo_NO_Retencion">Auxiliar_Listas!$F$76:$F$82</definedName>
    <definedName name="Obra_Nueva">Auxiliar_Listas!$F$13:$F$15</definedName>
    <definedName name="Provincias">Auxiliar_Listas!$C$40:$C$63</definedName>
    <definedName name="Tipo_Concepto">Auxiliar_Listas!$C$12:$G$12</definedName>
    <definedName name="Tipo_de_credito_fiscal">Auxiliar_Listas!$J$81:$J$82</definedName>
    <definedName name="Tipo_de_Profesional">Auxiliar_Listas!$C$68:$C$71</definedName>
    <definedName name="Tipo_de_Rubro_7">Auxiliar_Listas!$J$75:$J$76</definedName>
    <definedName name="Tipo_habilitacion">Auxiliar_Listas!$G$39:$G$40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63" i="4" l="1"/>
  <c r="AP164" i="4"/>
  <c r="AP165" i="4"/>
  <c r="AP166" i="4"/>
  <c r="AP167" i="4"/>
  <c r="AP168" i="4"/>
  <c r="AP33" i="4"/>
  <c r="AP28" i="4"/>
  <c r="AP29" i="4"/>
  <c r="AP23" i="4"/>
  <c r="AP24" i="4"/>
  <c r="AP25" i="4"/>
  <c r="AP26" i="4"/>
  <c r="AP27" i="4"/>
  <c r="AP7" i="4" l="1"/>
  <c r="X70" i="4" l="1"/>
  <c r="X81" i="4"/>
  <c r="X136" i="4"/>
  <c r="R136" i="4"/>
  <c r="R81" i="4"/>
  <c r="X37" i="4"/>
  <c r="X38" i="4"/>
  <c r="R37" i="4"/>
  <c r="R38" i="4"/>
  <c r="AP39" i="4" l="1"/>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19" i="4"/>
  <c r="AP120" i="4"/>
  <c r="AP121" i="4"/>
  <c r="AP122" i="4"/>
  <c r="AP123" i="4"/>
  <c r="AP124" i="4"/>
  <c r="AP125" i="4"/>
  <c r="AP126" i="4"/>
  <c r="AP127" i="4"/>
  <c r="AP128" i="4"/>
  <c r="AP129" i="4"/>
  <c r="AP130" i="4"/>
  <c r="AP131" i="4"/>
  <c r="AP132" i="4"/>
  <c r="AP133" i="4"/>
  <c r="AP134" i="4"/>
  <c r="AP135" i="4"/>
  <c r="AP136" i="4"/>
  <c r="A12" i="7" l="1"/>
  <c r="A13" i="7"/>
  <c r="A14" i="7"/>
  <c r="A15" i="7"/>
  <c r="A16" i="7"/>
  <c r="A17" i="7"/>
  <c r="A18" i="7"/>
  <c r="A22" i="7"/>
  <c r="A23" i="7"/>
  <c r="A24" i="7"/>
  <c r="A25" i="7"/>
  <c r="A126" i="7"/>
  <c r="A127" i="7"/>
  <c r="A128" i="7"/>
  <c r="A129" i="7"/>
  <c r="A130" i="7"/>
  <c r="A131"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31" i="7" l="1"/>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28" i="7"/>
  <c r="A29" i="7"/>
  <c r="A30" i="7"/>
  <c r="F33" i="3"/>
  <c r="F34" i="3"/>
  <c r="F35" i="3"/>
  <c r="F36" i="3"/>
  <c r="F37" i="3"/>
  <c r="F38" i="3"/>
  <c r="F39" i="3"/>
  <c r="F40" i="3"/>
  <c r="F41" i="3"/>
  <c r="F42" i="3"/>
  <c r="F43" i="3"/>
  <c r="F44" i="3"/>
  <c r="F45" i="3"/>
  <c r="F46" i="3"/>
  <c r="F47" i="3"/>
  <c r="F48" i="3"/>
  <c r="F49" i="3"/>
  <c r="F50" i="3"/>
  <c r="F51" i="3"/>
  <c r="F52" i="3"/>
  <c r="F53" i="3"/>
  <c r="F54" i="3"/>
  <c r="F55" i="3"/>
  <c r="F56" i="3"/>
  <c r="F20" i="3"/>
  <c r="F21" i="3"/>
  <c r="F22" i="3"/>
  <c r="F23" i="3"/>
  <c r="F24" i="3"/>
  <c r="AP30" i="4" s="1"/>
  <c r="A19" i="7" s="1"/>
  <c r="F25" i="3"/>
  <c r="AP31" i="4" s="1"/>
  <c r="A20" i="7" s="1"/>
  <c r="F26" i="3"/>
  <c r="AP32" i="4" s="1"/>
  <c r="A21" i="7" s="1"/>
  <c r="F27" i="3"/>
  <c r="F28" i="3"/>
  <c r="F29" i="3"/>
  <c r="F30" i="3"/>
  <c r="F31" i="3"/>
  <c r="F32"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23" i="3"/>
  <c r="E24" i="3"/>
  <c r="E25" i="3"/>
  <c r="X39" i="4" l="1"/>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1" i="4"/>
  <c r="X72" i="4"/>
  <c r="X73" i="4"/>
  <c r="X74" i="4"/>
  <c r="X75" i="4"/>
  <c r="X76" i="4"/>
  <c r="X77" i="4"/>
  <c r="X78" i="4"/>
  <c r="X79" i="4"/>
  <c r="X80"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E8" i="3"/>
  <c r="F8" i="3"/>
  <c r="E9" i="3"/>
  <c r="F9" i="3"/>
  <c r="E10" i="3"/>
  <c r="F10" i="3"/>
  <c r="E11" i="3"/>
  <c r="F11" i="3"/>
  <c r="E12" i="3"/>
  <c r="F12" i="3"/>
  <c r="E13" i="3"/>
  <c r="F13" i="3"/>
  <c r="E14" i="3"/>
  <c r="F14" i="3"/>
  <c r="E15" i="3"/>
  <c r="F15" i="3"/>
  <c r="E16" i="3"/>
  <c r="F16" i="3"/>
  <c r="E17" i="3"/>
  <c r="F17" i="3"/>
  <c r="E18" i="3"/>
  <c r="F18" i="3"/>
  <c r="E19" i="3"/>
  <c r="F19" i="3"/>
  <c r="E20" i="3"/>
  <c r="E21" i="3"/>
  <c r="E22" i="3"/>
  <c r="J8" i="3"/>
  <c r="K8" i="3" s="1"/>
  <c r="L8" i="3" s="1"/>
  <c r="AP38" i="4" s="1"/>
  <c r="J9" i="3"/>
  <c r="K9" i="3" s="1"/>
  <c r="L9" i="3" s="1"/>
  <c r="J10" i="3"/>
  <c r="K10" i="3" s="1"/>
  <c r="L10" i="3" s="1"/>
  <c r="J11" i="3"/>
  <c r="K11" i="3" s="1"/>
  <c r="L11" i="3" s="1"/>
  <c r="J12" i="3"/>
  <c r="K12" i="3" s="1"/>
  <c r="L12" i="3" s="1"/>
  <c r="J13" i="3"/>
  <c r="K13" i="3" s="1"/>
  <c r="L13" i="3" s="1"/>
  <c r="J14" i="3"/>
  <c r="K14" i="3" s="1"/>
  <c r="L14" i="3" s="1"/>
  <c r="J15" i="3"/>
  <c r="K15" i="3" s="1"/>
  <c r="L15" i="3" s="1"/>
  <c r="J16" i="3"/>
  <c r="K16" i="3" s="1"/>
  <c r="L16" i="3" s="1"/>
  <c r="J17" i="3"/>
  <c r="K17" i="3" s="1"/>
  <c r="L17" i="3" s="1"/>
  <c r="J18" i="3"/>
  <c r="K18" i="3" s="1"/>
  <c r="L18" i="3" s="1"/>
  <c r="J19" i="3"/>
  <c r="K19" i="3" s="1"/>
  <c r="L19" i="3" s="1"/>
  <c r="J20" i="3"/>
  <c r="K20" i="3" s="1"/>
  <c r="L20" i="3" s="1"/>
  <c r="J21" i="3"/>
  <c r="K21" i="3" s="1"/>
  <c r="L21" i="3" s="1"/>
  <c r="J22" i="3"/>
  <c r="K22" i="3" s="1"/>
  <c r="L22" i="3" s="1"/>
  <c r="J23" i="3"/>
  <c r="K23" i="3" s="1"/>
  <c r="L23" i="3" s="1"/>
  <c r="J24" i="3"/>
  <c r="K24" i="3" s="1"/>
  <c r="L24" i="3" s="1"/>
  <c r="J25" i="3"/>
  <c r="K25" i="3" s="1"/>
  <c r="L25" i="3" s="1"/>
  <c r="J26" i="3"/>
  <c r="K26" i="3" s="1"/>
  <c r="L26" i="3" s="1"/>
  <c r="J27" i="3"/>
  <c r="K27" i="3" s="1"/>
  <c r="L27" i="3" s="1"/>
  <c r="J28" i="3"/>
  <c r="K28" i="3" s="1"/>
  <c r="L28" i="3" s="1"/>
  <c r="J29" i="3"/>
  <c r="K29" i="3" s="1"/>
  <c r="L29" i="3" s="1"/>
  <c r="J30" i="3"/>
  <c r="K30" i="3" s="1"/>
  <c r="L30" i="3" s="1"/>
  <c r="J31" i="3"/>
  <c r="K31" i="3" s="1"/>
  <c r="L31" i="3" s="1"/>
  <c r="J32" i="3"/>
  <c r="K32" i="3" s="1"/>
  <c r="L32" i="3" s="1"/>
  <c r="J33" i="3"/>
  <c r="K33" i="3" s="1"/>
  <c r="L33" i="3" s="1"/>
  <c r="J34" i="3"/>
  <c r="K34" i="3" s="1"/>
  <c r="L34" i="3" s="1"/>
  <c r="J35" i="3"/>
  <c r="K35" i="3" s="1"/>
  <c r="L35" i="3" s="1"/>
  <c r="J36" i="3"/>
  <c r="K36" i="3" s="1"/>
  <c r="L36" i="3" s="1"/>
  <c r="J37" i="3"/>
  <c r="K37" i="3" s="1"/>
  <c r="L37" i="3" s="1"/>
  <c r="J38" i="3"/>
  <c r="K38" i="3" s="1"/>
  <c r="L38" i="3" s="1"/>
  <c r="J39" i="3"/>
  <c r="K39" i="3" s="1"/>
  <c r="L39" i="3" s="1"/>
  <c r="J40" i="3"/>
  <c r="K40" i="3" s="1"/>
  <c r="L40" i="3" s="1"/>
  <c r="J41" i="3"/>
  <c r="K41" i="3" s="1"/>
  <c r="L41" i="3" s="1"/>
  <c r="J42" i="3"/>
  <c r="K42" i="3" s="1"/>
  <c r="L42" i="3" s="1"/>
  <c r="J43" i="3"/>
  <c r="K43" i="3" s="1"/>
  <c r="L43" i="3" s="1"/>
  <c r="J44" i="3"/>
  <c r="K44" i="3" s="1"/>
  <c r="L44" i="3" s="1"/>
  <c r="J45" i="3"/>
  <c r="K45" i="3" s="1"/>
  <c r="L45" i="3" s="1"/>
  <c r="J46" i="3"/>
  <c r="K46" i="3" s="1"/>
  <c r="L46" i="3" s="1"/>
  <c r="J47" i="3"/>
  <c r="K47" i="3" s="1"/>
  <c r="L47" i="3" s="1"/>
  <c r="J48" i="3"/>
  <c r="K48" i="3" s="1"/>
  <c r="L48" i="3" s="1"/>
  <c r="J49" i="3"/>
  <c r="K49" i="3" s="1"/>
  <c r="L49" i="3" s="1"/>
  <c r="J50" i="3"/>
  <c r="K50" i="3" s="1"/>
  <c r="L50" i="3" s="1"/>
  <c r="J51" i="3"/>
  <c r="K51" i="3" s="1"/>
  <c r="L51" i="3" s="1"/>
  <c r="J52" i="3"/>
  <c r="K52" i="3" s="1"/>
  <c r="L52" i="3" s="1"/>
  <c r="J53" i="3"/>
  <c r="K53" i="3" s="1"/>
  <c r="L53" i="3" s="1"/>
  <c r="J54" i="3"/>
  <c r="K54" i="3" s="1"/>
  <c r="L54" i="3" s="1"/>
  <c r="J55" i="3"/>
  <c r="K55" i="3" s="1"/>
  <c r="L55" i="3" s="1"/>
  <c r="J56" i="3"/>
  <c r="K56" i="3" s="1"/>
  <c r="L56" i="3" s="1"/>
  <c r="J57" i="3"/>
  <c r="K57" i="3" s="1"/>
  <c r="L57" i="3" s="1"/>
  <c r="J58" i="3"/>
  <c r="K58" i="3" s="1"/>
  <c r="L58" i="3" s="1"/>
  <c r="J59" i="3"/>
  <c r="K59" i="3" s="1"/>
  <c r="L59" i="3" s="1"/>
  <c r="J60" i="3"/>
  <c r="K60" i="3" s="1"/>
  <c r="L60" i="3" s="1"/>
  <c r="J61" i="3"/>
  <c r="K61" i="3" s="1"/>
  <c r="L61" i="3" s="1"/>
  <c r="J62" i="3"/>
  <c r="K62" i="3" s="1"/>
  <c r="L62" i="3" s="1"/>
  <c r="J63" i="3"/>
  <c r="K63" i="3" s="1"/>
  <c r="L63" i="3" s="1"/>
  <c r="J64" i="3"/>
  <c r="K64" i="3" s="1"/>
  <c r="L64" i="3" s="1"/>
  <c r="J65" i="3"/>
  <c r="K65" i="3" s="1"/>
  <c r="L65" i="3" s="1"/>
  <c r="J66" i="3"/>
  <c r="K66" i="3" s="1"/>
  <c r="L66" i="3" s="1"/>
  <c r="J67" i="3"/>
  <c r="K67" i="3" s="1"/>
  <c r="L67" i="3" s="1"/>
  <c r="J68" i="3"/>
  <c r="K68" i="3" s="1"/>
  <c r="L68" i="3" s="1"/>
  <c r="J69" i="3"/>
  <c r="K69" i="3" s="1"/>
  <c r="L69" i="3" s="1"/>
  <c r="J70" i="3"/>
  <c r="K70" i="3" s="1"/>
  <c r="L70" i="3" s="1"/>
  <c r="J71" i="3"/>
  <c r="K71" i="3" s="1"/>
  <c r="L71" i="3" s="1"/>
  <c r="J72" i="3"/>
  <c r="K72" i="3" s="1"/>
  <c r="L72" i="3" s="1"/>
  <c r="J73" i="3"/>
  <c r="K73" i="3" s="1"/>
  <c r="L73" i="3" s="1"/>
  <c r="J74" i="3"/>
  <c r="K74" i="3" s="1"/>
  <c r="L74" i="3" s="1"/>
  <c r="J75" i="3"/>
  <c r="K75" i="3" s="1"/>
  <c r="L75" i="3" s="1"/>
  <c r="J76" i="3"/>
  <c r="K76" i="3" s="1"/>
  <c r="L76" i="3" s="1"/>
  <c r="J77" i="3"/>
  <c r="K77" i="3" s="1"/>
  <c r="L77" i="3" s="1"/>
  <c r="J78" i="3"/>
  <c r="K78" i="3" s="1"/>
  <c r="L78" i="3" s="1"/>
  <c r="J79" i="3"/>
  <c r="K79" i="3" s="1"/>
  <c r="L79" i="3" s="1"/>
  <c r="J80" i="3"/>
  <c r="K80" i="3" s="1"/>
  <c r="L80" i="3" s="1"/>
  <c r="J81" i="3"/>
  <c r="K81" i="3" s="1"/>
  <c r="L81" i="3" s="1"/>
  <c r="J82" i="3"/>
  <c r="K82" i="3" s="1"/>
  <c r="L82" i="3" s="1"/>
  <c r="J83" i="3"/>
  <c r="K83" i="3" s="1"/>
  <c r="L83" i="3" s="1"/>
  <c r="J84" i="3"/>
  <c r="K84" i="3" s="1"/>
  <c r="L84" i="3" s="1"/>
  <c r="J85" i="3"/>
  <c r="K85" i="3" s="1"/>
  <c r="L85" i="3" s="1"/>
  <c r="J86" i="3"/>
  <c r="K86" i="3" s="1"/>
  <c r="L86" i="3" s="1"/>
  <c r="J87" i="3"/>
  <c r="K87" i="3" s="1"/>
  <c r="L87" i="3" s="1"/>
  <c r="J88" i="3"/>
  <c r="K88" i="3" s="1"/>
  <c r="L88" i="3" s="1"/>
  <c r="J89" i="3"/>
  <c r="K89" i="3" s="1"/>
  <c r="L89" i="3" s="1"/>
  <c r="J90" i="3"/>
  <c r="K90" i="3" s="1"/>
  <c r="L90" i="3" s="1"/>
  <c r="J91" i="3"/>
  <c r="K91" i="3" s="1"/>
  <c r="L91" i="3" s="1"/>
  <c r="J92" i="3"/>
  <c r="K92" i="3" s="1"/>
  <c r="L92" i="3" s="1"/>
  <c r="J93" i="3"/>
  <c r="K93" i="3" s="1"/>
  <c r="L93" i="3" s="1"/>
  <c r="J94" i="3"/>
  <c r="K94" i="3" s="1"/>
  <c r="L94" i="3" s="1"/>
  <c r="J95" i="3"/>
  <c r="K95" i="3" s="1"/>
  <c r="L95" i="3" s="1"/>
  <c r="J96" i="3"/>
  <c r="K96" i="3" s="1"/>
  <c r="L96" i="3" s="1"/>
  <c r="J97" i="3"/>
  <c r="K97" i="3" s="1"/>
  <c r="L97" i="3" s="1"/>
  <c r="J98" i="3"/>
  <c r="K98" i="3" s="1"/>
  <c r="L98" i="3" s="1"/>
  <c r="J99" i="3"/>
  <c r="K99" i="3" s="1"/>
  <c r="L99" i="3" s="1"/>
  <c r="J100" i="3"/>
  <c r="K100" i="3" s="1"/>
  <c r="L100" i="3" s="1"/>
  <c r="J101" i="3"/>
  <c r="K101" i="3" s="1"/>
  <c r="L101" i="3" s="1"/>
  <c r="J102" i="3"/>
  <c r="K102" i="3" s="1"/>
  <c r="L102" i="3" s="1"/>
  <c r="J103" i="3"/>
  <c r="K103" i="3" s="1"/>
  <c r="L103" i="3" s="1"/>
  <c r="J104" i="3"/>
  <c r="K104" i="3" s="1"/>
  <c r="L104" i="3" s="1"/>
  <c r="J105" i="3"/>
  <c r="K105" i="3" s="1"/>
  <c r="L105" i="3" s="1"/>
  <c r="J106" i="3"/>
  <c r="K106" i="3" s="1"/>
  <c r="L106" i="3" s="1"/>
  <c r="P9" i="3"/>
  <c r="P10" i="3"/>
  <c r="P11" i="3"/>
  <c r="P12" i="3"/>
  <c r="P13" i="3"/>
  <c r="P14" i="3"/>
  <c r="P15" i="3"/>
  <c r="P16" i="3"/>
  <c r="P17" i="3"/>
  <c r="P18" i="3"/>
  <c r="P19" i="3"/>
  <c r="P20" i="3"/>
  <c r="P21" i="3"/>
  <c r="P22" i="3"/>
  <c r="P23" i="3"/>
  <c r="P24" i="3"/>
  <c r="P25" i="3"/>
  <c r="P26" i="3"/>
  <c r="P27" i="3"/>
  <c r="P28" i="3"/>
  <c r="P29" i="3"/>
  <c r="P30" i="3"/>
  <c r="P31" i="3"/>
  <c r="P8" i="3"/>
  <c r="P7" i="3"/>
  <c r="AP81" i="4" l="1"/>
  <c r="A70" i="7" s="1"/>
  <c r="A27" i="7"/>
  <c r="N51" i="3"/>
  <c r="R13" i="3"/>
  <c r="S13" i="3" s="1"/>
  <c r="H146" i="4" s="1"/>
  <c r="AP173" i="4"/>
  <c r="A162" i="7" s="1"/>
  <c r="AP174" i="4"/>
  <c r="A163" i="7" s="1"/>
  <c r="AP175" i="4"/>
  <c r="A164" i="7" s="1"/>
  <c r="AP176" i="4"/>
  <c r="A165" i="7" s="1"/>
  <c r="AP177" i="4"/>
  <c r="A166" i="7" s="1"/>
  <c r="AP178" i="4"/>
  <c r="A167" i="7" s="1"/>
  <c r="AP179" i="4"/>
  <c r="A168" i="7" s="1"/>
  <c r="AP180" i="4"/>
  <c r="A169" i="7" s="1"/>
  <c r="AP181" i="4"/>
  <c r="A170" i="7" s="1"/>
  <c r="AP182" i="4"/>
  <c r="A171" i="7" s="1"/>
  <c r="AP183" i="4"/>
  <c r="A172" i="7" s="1"/>
  <c r="AP184" i="4"/>
  <c r="A173" i="7" s="1"/>
  <c r="AP185" i="4"/>
  <c r="A174" i="7" s="1"/>
  <c r="AP186" i="4"/>
  <c r="A175" i="7" s="1"/>
  <c r="AP187" i="4"/>
  <c r="A176" i="7" s="1"/>
  <c r="AP188" i="4"/>
  <c r="A177" i="7" s="1"/>
  <c r="AP189" i="4"/>
  <c r="A178" i="7" s="1"/>
  <c r="AP190" i="4"/>
  <c r="A179" i="7" s="1"/>
  <c r="AP191" i="4"/>
  <c r="A180" i="7" s="1"/>
  <c r="AP172" i="4"/>
  <c r="A161" i="7" s="1"/>
  <c r="AP151" i="4"/>
  <c r="AP152" i="4"/>
  <c r="AP153" i="4"/>
  <c r="AP154" i="4"/>
  <c r="AP155" i="4"/>
  <c r="AP156" i="4"/>
  <c r="AP157" i="4"/>
  <c r="AP158" i="4"/>
  <c r="AP159" i="4"/>
  <c r="AP160" i="4"/>
  <c r="AP161" i="4"/>
  <c r="AP162" i="4"/>
  <c r="AP148" i="4"/>
  <c r="AP149" i="4"/>
  <c r="AP150" i="4"/>
  <c r="AP144" i="4"/>
  <c r="A133" i="7" s="1"/>
  <c r="AP145" i="4"/>
  <c r="A134" i="7" s="1"/>
  <c r="AP146" i="4"/>
  <c r="A135" i="7" s="1"/>
  <c r="AP147" i="4"/>
  <c r="AP143" i="4"/>
  <c r="A132" i="7" s="1"/>
  <c r="J7" i="3" l="1"/>
  <c r="K7" i="3" l="1"/>
  <c r="L7" i="3" s="1"/>
  <c r="AP37" i="4" s="1"/>
  <c r="AP18" i="4"/>
  <c r="A7" i="7" s="1"/>
  <c r="AP19" i="4"/>
  <c r="A8" i="7" s="1"/>
  <c r="AP20" i="4"/>
  <c r="A9" i="7" s="1"/>
  <c r="AP21" i="4"/>
  <c r="A10" i="7" s="1"/>
  <c r="AP22" i="4"/>
  <c r="A11" i="7" s="1"/>
  <c r="A26" i="7" l="1"/>
  <c r="AP14" i="4"/>
  <c r="AP15" i="4"/>
  <c r="A4" i="7" s="1"/>
  <c r="AP17" i="4"/>
  <c r="A6" i="7" s="1"/>
  <c r="AP16" i="4"/>
  <c r="A5" i="7" s="1"/>
  <c r="F7" i="3"/>
  <c r="E7" i="3"/>
  <c r="A1" i="7"/>
  <c r="BN14" i="4" l="1"/>
  <c r="A3" i="7"/>
  <c r="BN15" i="4"/>
  <c r="AP13" i="4"/>
  <c r="A2" i="7" s="1"/>
  <c r="BN13" i="4" l="1"/>
</calcChain>
</file>

<file path=xl/comments1.xml><?xml version="1.0" encoding="utf-8"?>
<comments xmlns="http://schemas.openxmlformats.org/spreadsheetml/2006/main">
  <authors>
    <author>Juan Pardo</author>
  </authors>
  <commentList>
    <comment ref="D7" authorId="0" shapeId="0">
      <text>
        <r>
          <rPr>
            <b/>
            <sz val="9"/>
            <color indexed="81"/>
            <rFont val="Tahoma"/>
            <family val="2"/>
          </rPr>
          <t>Juan Pardo:</t>
        </r>
        <r>
          <rPr>
            <sz val="9"/>
            <color indexed="81"/>
            <rFont val="Tahoma"/>
            <family val="2"/>
          </rPr>
          <t xml:space="preserve">
Debe ser el mes de cierre del ejercicio.
Formato: AAAAMM
</t>
        </r>
      </text>
    </comment>
    <comment ref="E7" authorId="0" shapeId="0">
      <text>
        <r>
          <rPr>
            <sz val="9"/>
            <color indexed="81"/>
            <rFont val="Tahoma"/>
            <family val="2"/>
          </rPr>
          <t xml:space="preserve">Original -&gt; ingresar 00
Rectificativa -&gt; 01 a 99
</t>
        </r>
      </text>
    </comment>
    <comment ref="G13" authorId="0" shapeId="0">
      <text>
        <r>
          <rPr>
            <b/>
            <sz val="9"/>
            <color indexed="81"/>
            <rFont val="Tahoma"/>
            <family val="2"/>
          </rPr>
          <t>Juan Pardo:</t>
        </r>
        <r>
          <rPr>
            <sz val="9"/>
            <color indexed="81"/>
            <rFont val="Tahoma"/>
            <family val="2"/>
          </rPr>
          <t xml:space="preserve">
Solo Ingresar valor si en el campo "Concepto" eligió: 
-Obra Nueva
-Mejora
-----------------------------------
Ver si puedo agregar el tema de la longitud máxima de texto también</t>
        </r>
      </text>
    </comment>
    <comment ref="H13" authorId="0" shapeId="0">
      <text>
        <r>
          <rPr>
            <b/>
            <sz val="9"/>
            <color indexed="81"/>
            <rFont val="Tahoma"/>
            <family val="2"/>
          </rPr>
          <t>Juan Pardo:</t>
        </r>
        <r>
          <rPr>
            <sz val="9"/>
            <color indexed="81"/>
            <rFont val="Tahoma"/>
            <family val="2"/>
          </rPr>
          <t xml:space="preserve">
Solo Ingresar valor si en el campo "Concepto" eligió: 
-Obra Nueva
-Mejora
</t>
        </r>
      </text>
    </comment>
    <comment ref="I13" authorId="0" shapeId="0">
      <text>
        <r>
          <rPr>
            <sz val="9"/>
            <color indexed="81"/>
            <rFont val="Tahoma"/>
            <family val="2"/>
          </rPr>
          <t>Solo Ingresar valor si en el campo "Concepto" eligió: 
-Bienes de Capital Nuevos
-Bienes de Capital Usados</t>
        </r>
      </text>
    </comment>
    <comment ref="J13" authorId="0" shapeId="0">
      <text>
        <r>
          <rPr>
            <b/>
            <sz val="9"/>
            <color indexed="81"/>
            <rFont val="Tahoma"/>
            <family val="2"/>
          </rPr>
          <t>Juan Pardo:</t>
        </r>
        <r>
          <rPr>
            <sz val="9"/>
            <color indexed="81"/>
            <rFont val="Tahoma"/>
            <family val="2"/>
          </rPr>
          <t xml:space="preserve">
Solo Ingresar valor si en el campo "Concepto" eligió: 
-Bienes de Capital Usados</t>
        </r>
      </text>
    </comment>
    <comment ref="K13" authorId="0" shapeId="0">
      <text>
        <r>
          <rPr>
            <b/>
            <sz val="9"/>
            <color indexed="81"/>
            <rFont val="Tahoma"/>
            <family val="2"/>
          </rPr>
          <t>Juan Pardo:</t>
        </r>
        <r>
          <rPr>
            <sz val="9"/>
            <color indexed="81"/>
            <rFont val="Tahoma"/>
            <family val="2"/>
          </rPr>
          <t xml:space="preserve">
Solo Ingresar valor si en el campo "Concepto" eligió: 
-Bienes de Capital Usados
Sin Decimales</t>
        </r>
      </text>
    </comment>
    <comment ref="L13"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Habilitación/ Puesta en Marcha"</t>
        </r>
      </text>
    </comment>
    <comment ref="M13"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4"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4"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4" authorId="0" shapeId="0">
      <text>
        <r>
          <rPr>
            <sz val="9"/>
            <color indexed="81"/>
            <rFont val="Tahoma"/>
            <family val="2"/>
          </rPr>
          <t xml:space="preserve">Solo Ingresar valor si en el campo "Concepto" eligio: 
-Bienes de Capital Nuevos
-Bienes de Capital Usados
</t>
        </r>
      </text>
    </comment>
    <comment ref="J14"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4"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4"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4"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5"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5"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5" authorId="0" shapeId="0">
      <text>
        <r>
          <rPr>
            <sz val="9"/>
            <color indexed="81"/>
            <rFont val="Tahoma"/>
            <family val="2"/>
          </rPr>
          <t xml:space="preserve">Solo Ingresar valor si en el campo "Concepto" eligio: 
-Bienes de Capital Nuevos
-Bienes de Capital Usados
</t>
        </r>
      </text>
    </comment>
    <comment ref="J15"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5"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5"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5"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6"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6"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6" authorId="0" shapeId="0">
      <text>
        <r>
          <rPr>
            <sz val="9"/>
            <color indexed="81"/>
            <rFont val="Tahoma"/>
            <family val="2"/>
          </rPr>
          <t xml:space="preserve">Solo Ingresar valor si en el campo "Concepto" eligio: 
-Bienes de Capital Nuevos
-Bienes de Capital Usados
</t>
        </r>
      </text>
    </comment>
    <comment ref="J16"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6"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6"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6"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7"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7"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7" authorId="0" shapeId="0">
      <text>
        <r>
          <rPr>
            <sz val="9"/>
            <color indexed="81"/>
            <rFont val="Tahoma"/>
            <family val="2"/>
          </rPr>
          <t xml:space="preserve">Solo Ingresar valor si en el campo "Concepto" eligio: 
-Bienes de Capital Nuevos
-Bienes de Capital Usados
</t>
        </r>
      </text>
    </comment>
    <comment ref="J17"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7"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7"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7"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8"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8"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8" authorId="0" shapeId="0">
      <text>
        <r>
          <rPr>
            <sz val="9"/>
            <color indexed="81"/>
            <rFont val="Tahoma"/>
            <family val="2"/>
          </rPr>
          <t xml:space="preserve">Solo Ingresar valor si en el campo "Concepto" eligio: 
-Bienes de Capital Nuevos
-Bienes de Capital Usados
</t>
        </r>
      </text>
    </comment>
    <comment ref="J18"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8"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8"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8"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9"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9"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9" authorId="0" shapeId="0">
      <text>
        <r>
          <rPr>
            <sz val="9"/>
            <color indexed="81"/>
            <rFont val="Tahoma"/>
            <family val="2"/>
          </rPr>
          <t xml:space="preserve">Solo Ingresar valor si en el campo "Concepto" eligio: 
-Bienes de Capital Nuevos
-Bienes de Capital Usados
</t>
        </r>
      </text>
    </comment>
    <comment ref="J19"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9"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9"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9"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0"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0"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0" authorId="0" shapeId="0">
      <text>
        <r>
          <rPr>
            <sz val="9"/>
            <color indexed="81"/>
            <rFont val="Tahoma"/>
            <family val="2"/>
          </rPr>
          <t xml:space="preserve">Solo Ingresar valor si en el campo "Concepto" eligio: 
-Bienes de Capital Nuevos
-Bienes de Capital Usados
</t>
        </r>
      </text>
    </comment>
    <comment ref="J20"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0"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0"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0"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1"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1"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1" authorId="0" shapeId="0">
      <text>
        <r>
          <rPr>
            <sz val="9"/>
            <color indexed="81"/>
            <rFont val="Tahoma"/>
            <family val="2"/>
          </rPr>
          <t xml:space="preserve">Solo Ingresar valor si en el campo "Concepto" eligio: 
-Bienes de Capital Nuevos
-Bienes de Capital Usados
</t>
        </r>
      </text>
    </comment>
    <comment ref="J21"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1"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1"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1"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2"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2"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2" authorId="0" shapeId="0">
      <text>
        <r>
          <rPr>
            <sz val="9"/>
            <color indexed="81"/>
            <rFont val="Tahoma"/>
            <family val="2"/>
          </rPr>
          <t xml:space="preserve">Solo Ingresar valor si en el campo "Concepto" eligio: 
-Bienes de Capital Nuevos
-Bienes de Capital Usados
</t>
        </r>
      </text>
    </comment>
    <comment ref="J22"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2"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2"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2"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3"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3"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3" authorId="0" shapeId="0">
      <text>
        <r>
          <rPr>
            <sz val="9"/>
            <color indexed="81"/>
            <rFont val="Tahoma"/>
            <family val="2"/>
          </rPr>
          <t xml:space="preserve">Solo Ingresar valor si en el campo "Concepto" eligio: 
-Bienes de Capital Nuevos
-Bienes de Capital Usados
</t>
        </r>
      </text>
    </comment>
    <comment ref="J23"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3"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3"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3"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4"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4"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4" authorId="0" shapeId="0">
      <text>
        <r>
          <rPr>
            <sz val="9"/>
            <color indexed="81"/>
            <rFont val="Tahoma"/>
            <family val="2"/>
          </rPr>
          <t xml:space="preserve">Solo Ingresar valor si en el campo "Concepto" eligio: 
-Bienes de Capital Nuevos
-Bienes de Capital Usados
</t>
        </r>
      </text>
    </comment>
    <comment ref="J24"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4"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4"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4"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5"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5"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5" authorId="0" shapeId="0">
      <text>
        <r>
          <rPr>
            <sz val="9"/>
            <color indexed="81"/>
            <rFont val="Tahoma"/>
            <family val="2"/>
          </rPr>
          <t xml:space="preserve">Solo Ingresar valor si en el campo "Concepto" eligio: 
-Bienes de Capital Nuevos
-Bienes de Capital Usados
</t>
        </r>
      </text>
    </comment>
    <comment ref="J25"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5"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5"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5"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6"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6"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6" authorId="0" shapeId="0">
      <text>
        <r>
          <rPr>
            <sz val="9"/>
            <color indexed="81"/>
            <rFont val="Tahoma"/>
            <family val="2"/>
          </rPr>
          <t xml:space="preserve">Solo Ingresar valor si en el campo "Concepto" eligio: 
-Bienes de Capital Nuevos
-Bienes de Capital Usados
</t>
        </r>
      </text>
    </comment>
    <comment ref="J26"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6"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6"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6"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7"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7"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7" authorId="0" shapeId="0">
      <text>
        <r>
          <rPr>
            <sz val="9"/>
            <color indexed="81"/>
            <rFont val="Tahoma"/>
            <family val="2"/>
          </rPr>
          <t xml:space="preserve">Solo Ingresar valor si en el campo "Concepto" eligio: 
-Bienes de Capital Nuevos
-Bienes de Capital Usados
</t>
        </r>
      </text>
    </comment>
    <comment ref="J27"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7"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7"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7"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8"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8"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8" authorId="0" shapeId="0">
      <text>
        <r>
          <rPr>
            <sz val="9"/>
            <color indexed="81"/>
            <rFont val="Tahoma"/>
            <family val="2"/>
          </rPr>
          <t xml:space="preserve">Solo Ingresar valor si en el campo "Concepto" eligio: 
-Bienes de Capital Nuevos
-Bienes de Capital Usados
</t>
        </r>
      </text>
    </comment>
    <comment ref="J28"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8"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8"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8"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9"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9"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9" authorId="0" shapeId="0">
      <text>
        <r>
          <rPr>
            <sz val="9"/>
            <color indexed="81"/>
            <rFont val="Tahoma"/>
            <family val="2"/>
          </rPr>
          <t xml:space="preserve">Solo Ingresar valor si en el campo "Concepto" eligio: 
-Bienes de Capital Nuevos
-Bienes de Capital Usados
</t>
        </r>
      </text>
    </comment>
    <comment ref="J29"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9"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9"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9"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30"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30"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30" authorId="0" shapeId="0">
      <text>
        <r>
          <rPr>
            <sz val="9"/>
            <color indexed="81"/>
            <rFont val="Tahoma"/>
            <family val="2"/>
          </rPr>
          <t xml:space="preserve">Solo Ingresar valor si en el campo "Concepto" eligio: 
-Bienes de Capital Nuevos
-Bienes de Capital Usados
</t>
        </r>
      </text>
    </comment>
    <comment ref="J30"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30"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30"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30"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31"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31"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31" authorId="0" shapeId="0">
      <text>
        <r>
          <rPr>
            <sz val="9"/>
            <color indexed="81"/>
            <rFont val="Tahoma"/>
            <family val="2"/>
          </rPr>
          <t xml:space="preserve">Solo Ingresar valor si en el campo "Concepto" eligio: 
-Bienes de Capital Nuevos
-Bienes de Capital Usados
</t>
        </r>
      </text>
    </comment>
    <comment ref="J31"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31"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31"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31"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32"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32"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32" authorId="0" shapeId="0">
      <text>
        <r>
          <rPr>
            <sz val="9"/>
            <color indexed="81"/>
            <rFont val="Tahoma"/>
            <family val="2"/>
          </rPr>
          <t xml:space="preserve">Solo Ingresar valor si en el campo "Concepto" eligio: 
-Bienes de Capital Nuevos
-Bienes de Capital Usados
</t>
        </r>
      </text>
    </comment>
    <comment ref="J32"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32"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32"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32"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L35" authorId="0" shapeId="0">
      <text>
        <r>
          <rPr>
            <sz val="9"/>
            <color indexed="81"/>
            <rFont val="Tahoma"/>
            <family val="2"/>
          </rPr>
          <t>En el caso de que el importe sea $250000,87 se debera proceder de la siguiente manera:
En el campo "Parte Entera" colocar 250000
En el campo "Parte decimal" colocar 87
Se debera registrar el Importe Total en $ cuando se trate de comprobantes para los que no corresponde discriminar IVA</t>
        </r>
      </text>
    </comment>
    <comment ref="N35" authorId="0" shapeId="0">
      <text>
        <r>
          <rPr>
            <sz val="9"/>
            <color indexed="81"/>
            <rFont val="Tahoma"/>
            <family val="2"/>
          </rPr>
          <t xml:space="preserve">Si el tipo de comprobante informado es B y/o C este campo debe ser informado en cero.  
Si el tipo de comprobante informado es distinto de B y/o C puede ser mayor o igual a cero. 
Cuando el tipo de comprobante "Despacho de Importación" este campo será IMPORTE TOTAL IVA DEL DESPACHO (NO el de cada ÍTEM que lo compone). 
Cuando el tipo de comprobante es "Importación de Servicios" este campo será IMPORTE IVA PAGADO.
</t>
        </r>
      </text>
    </comment>
    <comment ref="P35" authorId="0" shapeId="0">
      <text>
        <r>
          <rPr>
            <sz val="9"/>
            <color indexed="81"/>
            <rFont val="Tahoma"/>
            <family val="2"/>
          </rPr>
          <t xml:space="preserve">Debe ser mayor o igual a cero y menor ó igual Importe IVA Facturado en $. 
Es la parte de crédito fiscal facturado atribuida a la inversión que integre el saldo a favor del contribuyente del primer párrafo del artículo 24 de la ley de impuesto al valor agregado, a la fecha de solicitud. </t>
        </r>
      </text>
    </comment>
    <comment ref="S35" authorId="0" shapeId="0">
      <text>
        <r>
          <rPr>
            <sz val="9"/>
            <color indexed="81"/>
            <rFont val="Tahoma"/>
            <family val="2"/>
          </rPr>
          <t>MONTO RETENIDO Debe ser menor o igual al IMPORTE IVA FACTURADO EN $. 
Este monto debe ser mayor a cero si el informante es Agente de Retención y el tipo de comprobante no resta Crédito Fiscal o no tiene Motivo de no Retención, caso contrario este campo debe ser cero. 
Cuando el tipo de comprobante es "Despacho de Importación" y/ o a "Importación de Servicios" este campo vendrá informado en cero.</t>
        </r>
      </text>
    </comment>
    <comment ref="U3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36" authorId="0" shapeId="0">
      <text>
        <r>
          <rPr>
            <sz val="9"/>
            <color indexed="81"/>
            <rFont val="Tahoma"/>
            <family val="2"/>
          </rPr>
          <t>FORMATO AAAAMM
La fecha informada debe ser igual o posterior a Julio de 2016. Y debera ser MENOR o IGUAL a lo ingresado en el campo "Periodo Informado"</t>
        </r>
      </text>
    </comment>
    <comment ref="W3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36" authorId="0" shapeId="0">
      <text>
        <r>
          <rPr>
            <sz val="9"/>
            <color indexed="81"/>
            <rFont val="Tahoma"/>
            <family val="2"/>
          </rPr>
          <t xml:space="preserve">En el caso de ser el informante AGENTE DE RETENCION que informe Operaciones sin Retencion debera elegir "Sin Retencion"
</t>
        </r>
      </text>
    </comment>
    <comment ref="AA3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36" authorId="0" shapeId="0">
      <text>
        <r>
          <rPr>
            <sz val="9"/>
            <color indexed="81"/>
            <rFont val="Tahoma"/>
            <family val="2"/>
          </rPr>
          <t xml:space="preserve">Este campo debe completarse solo si la fecha informada en "PERIODO DE PAGO" es mayor a la informada en "PERIODO INFORMADO"
</t>
        </r>
      </text>
    </comment>
    <comment ref="AD36" authorId="0" shapeId="0">
      <text>
        <r>
          <rPr>
            <sz val="9"/>
            <color indexed="81"/>
            <rFont val="Tahoma"/>
            <family val="2"/>
          </rPr>
          <t xml:space="preserve">Este campo debe completarse solo si la fecha informada en "PERIODO DE PAGO" es mayor a la informada en "PERIODO INFORMADO"
</t>
        </r>
      </text>
    </comment>
    <comment ref="AE3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36" authorId="0" shapeId="0">
      <text>
        <r>
          <rPr>
            <sz val="9"/>
            <color indexed="81"/>
            <rFont val="Tahoma"/>
            <family val="2"/>
          </rPr>
          <t>Debe coincidir con lo informado en el Registro 2 - en el campo Numero de Identificacion del Bien de Capital u Obra de Infraestructura)</t>
        </r>
      </text>
    </comment>
    <comment ref="D37" authorId="0" shapeId="0">
      <text>
        <r>
          <rPr>
            <sz val="9"/>
            <color indexed="81"/>
            <rFont val="Tahoma"/>
            <family val="2"/>
          </rPr>
          <t>FORMATO: AAAAMMDD
Debe ser menor a la Fecha Actual y no puede ser mayor al mes y año del campo "PERIODO DDJJ IVA"</t>
        </r>
      </text>
    </comment>
    <comment ref="E37" authorId="0" shapeId="0">
      <text>
        <r>
          <rPr>
            <sz val="9"/>
            <color indexed="81"/>
            <rFont val="Tahoma"/>
            <family val="2"/>
          </rPr>
          <t>Si en el campo "Tipo de Comprobante" se selecciono Despacho de Importacion o Importacion de Servicios NO completar este campo</t>
        </r>
      </text>
    </comment>
    <comment ref="G3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3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37" authorId="0" shapeId="0">
      <text>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37" authorId="0" shapeId="0">
      <text>
        <r>
          <rPr>
            <sz val="9"/>
            <color indexed="81"/>
            <rFont val="Tahoma"/>
            <family val="2"/>
          </rPr>
          <t xml:space="preserve">En el caso de despachos de importacion se consignará Descripcion de Pais, Persona Humana o Persona Juridica según corresponda. Según </t>
        </r>
        <r>
          <rPr>
            <b/>
            <sz val="9"/>
            <color indexed="81"/>
            <rFont val="Tahoma"/>
            <family val="2"/>
          </rPr>
          <t>tabla CUIT PAIS.</t>
        </r>
      </text>
    </comment>
    <comment ref="U3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37" authorId="0" shapeId="0">
      <text>
        <r>
          <rPr>
            <sz val="9"/>
            <color indexed="81"/>
            <rFont val="Tahoma"/>
            <family val="2"/>
          </rPr>
          <t>FORMATO AAAAMM
La fecha informada debe ser igual o posterior a Julio de 2016. Y debera ser MENOR o IGUAL a lo ingresado en el campo "Periodo Informado"</t>
        </r>
      </text>
    </comment>
    <comment ref="W3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37" authorId="0" shapeId="0">
      <text>
        <r>
          <rPr>
            <sz val="9"/>
            <color indexed="81"/>
            <rFont val="Tahoma"/>
            <family val="2"/>
          </rPr>
          <t xml:space="preserve">En el caso de ser el informante AGENTE DE RETENCION que informe Operaciones sin Retencion debera elegir "Sin Retencion"
</t>
        </r>
      </text>
    </comment>
    <comment ref="AA3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37" authorId="0" shapeId="0">
      <text>
        <r>
          <rPr>
            <sz val="9"/>
            <color indexed="81"/>
            <rFont val="Tahoma"/>
            <family val="2"/>
          </rPr>
          <t xml:space="preserve">Este campo debe completarse solo si la fecha informada en "PERIODO DE PAGO" es mayor a la informada en "PERIODO INFORMADO"
</t>
        </r>
      </text>
    </comment>
    <comment ref="AD37" authorId="0" shapeId="0">
      <text>
        <r>
          <rPr>
            <sz val="9"/>
            <color indexed="81"/>
            <rFont val="Tahoma"/>
            <family val="2"/>
          </rPr>
          <t xml:space="preserve">Este campo debe completarse solo si la fecha informada en "PERIODO DE PAGO" es mayor a la informada en "PERIODO INFORMADO"
</t>
        </r>
      </text>
    </comment>
    <comment ref="AE3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37" authorId="0" shapeId="0">
      <text>
        <r>
          <rPr>
            <sz val="9"/>
            <color indexed="81"/>
            <rFont val="Tahoma"/>
            <family val="2"/>
          </rPr>
          <t>Debe coincidir con lo informado en el Registro 2 - en el campo Numero de Identificacion del Bien de Capital u Obra de Infraestructura)</t>
        </r>
      </text>
    </comment>
    <comment ref="D3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3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3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3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3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38" authorId="0" shapeId="0">
      <text>
        <r>
          <rPr>
            <sz val="9"/>
            <color indexed="81"/>
            <rFont val="Tahoma"/>
            <family val="2"/>
          </rPr>
          <t xml:space="preserve">En el caso de despachos de importacion se consignará Descripcion de Pais, Persona Humana o Persona Juridica según corresponda. Según </t>
        </r>
        <r>
          <rPr>
            <b/>
            <sz val="9"/>
            <color indexed="81"/>
            <rFont val="Tahoma"/>
            <family val="2"/>
          </rPr>
          <t>tabla CUIT PAIS.</t>
        </r>
      </text>
    </comment>
    <comment ref="U3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38" authorId="0" shapeId="0">
      <text>
        <r>
          <rPr>
            <sz val="9"/>
            <color indexed="81"/>
            <rFont val="Tahoma"/>
            <family val="2"/>
          </rPr>
          <t>FORMATO AAAAMM
La fecha informada debe ser igual o posterior a Julio de 2016. Y debera ser MENOR o IGUAL a lo ingresado en el campo "Periodo Informado"</t>
        </r>
      </text>
    </comment>
    <comment ref="W3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38" authorId="0" shapeId="0">
      <text>
        <r>
          <rPr>
            <sz val="9"/>
            <color indexed="81"/>
            <rFont val="Tahoma"/>
            <family val="2"/>
          </rPr>
          <t xml:space="preserve">En el caso de ser el informante AGENTE DE RETENCION que informe Operaciones sin Retencion debera elegir "Sin Retencion"
</t>
        </r>
      </text>
    </comment>
    <comment ref="AA3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38" authorId="0" shapeId="0">
      <text>
        <r>
          <rPr>
            <sz val="9"/>
            <color indexed="81"/>
            <rFont val="Tahoma"/>
            <family val="2"/>
          </rPr>
          <t xml:space="preserve">Este campo debe completarse solo si la fecha informada en "PERIODO DE PAGO" es mayor a la informada en "PERIODO INFORMADO"
</t>
        </r>
      </text>
    </comment>
    <comment ref="AD38" authorId="0" shapeId="0">
      <text>
        <r>
          <rPr>
            <sz val="9"/>
            <color indexed="81"/>
            <rFont val="Tahoma"/>
            <family val="2"/>
          </rPr>
          <t xml:space="preserve">Este campo debe completarse solo si la fecha informada en "PERIODO DE PAGO" es mayor a la informada en "PERIODO INFORMADO"
</t>
        </r>
      </text>
    </comment>
    <comment ref="AE3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38" authorId="0" shapeId="0">
      <text>
        <r>
          <rPr>
            <sz val="9"/>
            <color indexed="81"/>
            <rFont val="Tahoma"/>
            <family val="2"/>
          </rPr>
          <t>Debe coincidir con lo informado en el Registro 2 - en el campo Numero de Identificacion del Bien de Capital u Obra de Infraestructura)</t>
        </r>
      </text>
    </comment>
    <comment ref="D3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3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3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3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3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3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3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39" authorId="0" shapeId="0">
      <text>
        <r>
          <rPr>
            <sz val="9"/>
            <color indexed="81"/>
            <rFont val="Tahoma"/>
            <family val="2"/>
          </rPr>
          <t>FORMATO AAAAMM
La fecha informada debe ser igual o posterior a Julio de 2016. Y debera ser MENOR o IGUAL a lo ingresado en el campo "Periodo Informado"</t>
        </r>
      </text>
    </comment>
    <comment ref="W3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39" authorId="0" shapeId="0">
      <text>
        <r>
          <rPr>
            <sz val="9"/>
            <color indexed="81"/>
            <rFont val="Tahoma"/>
            <family val="2"/>
          </rPr>
          <t xml:space="preserve">En el caso de ser el informante AGENTE DE RETENCION que informe Operaciones sin Retencion debera elegir "Sin Retencion"
</t>
        </r>
      </text>
    </comment>
    <comment ref="AA3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39" authorId="0" shapeId="0">
      <text>
        <r>
          <rPr>
            <sz val="9"/>
            <color indexed="81"/>
            <rFont val="Tahoma"/>
            <family val="2"/>
          </rPr>
          <t xml:space="preserve">Este campo debe completarse solo si la fecha informada en "PERIODO DE PAGO" es mayor a la informada en "PERIODO INFORMADO"
</t>
        </r>
      </text>
    </comment>
    <comment ref="AD39" authorId="0" shapeId="0">
      <text>
        <r>
          <rPr>
            <sz val="9"/>
            <color indexed="81"/>
            <rFont val="Tahoma"/>
            <family val="2"/>
          </rPr>
          <t xml:space="preserve">Este campo debe completarse solo si la fecha informada en "PERIODO DE PAGO" es mayor a la informada en "PERIODO INFORMADO"
</t>
        </r>
      </text>
    </comment>
    <comment ref="AE3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39" authorId="0" shapeId="0">
      <text>
        <r>
          <rPr>
            <sz val="9"/>
            <color indexed="81"/>
            <rFont val="Tahoma"/>
            <family val="2"/>
          </rPr>
          <t>Debe coincidir con lo informado en el Registro 2 - en el campo Numero de Identificacion del Bien de Capital u Obra de Infraestructura)</t>
        </r>
      </text>
    </comment>
    <comment ref="D4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0" authorId="0" shapeId="0">
      <text>
        <r>
          <rPr>
            <sz val="9"/>
            <color indexed="81"/>
            <rFont val="Tahoma"/>
            <family val="2"/>
          </rPr>
          <t>FORMATO AAAAMM
La fecha informada debe ser igual o posterior a Julio de 2016. Y debera ser MENOR o IGUAL a lo ingresado en el campo "Periodo Informado"</t>
        </r>
      </text>
    </comment>
    <comment ref="W4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0" authorId="0" shapeId="0">
      <text>
        <r>
          <rPr>
            <sz val="9"/>
            <color indexed="81"/>
            <rFont val="Tahoma"/>
            <family val="2"/>
          </rPr>
          <t xml:space="preserve">En el caso de ser el informante AGENTE DE RETENCION que informe Operaciones sin Retencion debera elegir "Sin Retencion"
</t>
        </r>
      </text>
    </comment>
    <comment ref="AA4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0" authorId="0" shapeId="0">
      <text>
        <r>
          <rPr>
            <sz val="9"/>
            <color indexed="81"/>
            <rFont val="Tahoma"/>
            <family val="2"/>
          </rPr>
          <t xml:space="preserve">Este campo debe completarse solo si la fecha informada en "PERIODO DE PAGO" es mayor a la informada en "PERIODO INFORMADO"
</t>
        </r>
      </text>
    </comment>
    <comment ref="AD40" authorId="0" shapeId="0">
      <text>
        <r>
          <rPr>
            <sz val="9"/>
            <color indexed="81"/>
            <rFont val="Tahoma"/>
            <family val="2"/>
          </rPr>
          <t xml:space="preserve">Este campo debe completarse solo si la fecha informada en "PERIODO DE PAGO" es mayor a la informada en "PERIODO INFORMADO"
</t>
        </r>
      </text>
    </comment>
    <comment ref="AE4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0" authorId="0" shapeId="0">
      <text>
        <r>
          <rPr>
            <sz val="9"/>
            <color indexed="81"/>
            <rFont val="Tahoma"/>
            <family val="2"/>
          </rPr>
          <t>Debe coincidir con lo informado en el Registro 2 - en el campo Numero de Identificacion del Bien de Capital u Obra de Infraestructura)</t>
        </r>
      </text>
    </comment>
    <comment ref="D4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1" authorId="0" shapeId="0">
      <text>
        <r>
          <rPr>
            <sz val="9"/>
            <color indexed="81"/>
            <rFont val="Tahoma"/>
            <family val="2"/>
          </rPr>
          <t>FORMATO AAAAMM
La fecha informada debe ser igual o posterior a Julio de 2016. Y debera ser MENOR o IGUAL a lo ingresado en el campo "Periodo Informado"</t>
        </r>
      </text>
    </comment>
    <comment ref="W4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1" authorId="0" shapeId="0">
      <text>
        <r>
          <rPr>
            <sz val="9"/>
            <color indexed="81"/>
            <rFont val="Tahoma"/>
            <family val="2"/>
          </rPr>
          <t xml:space="preserve">En el caso de ser el informante AGENTE DE RETENCION que informe Operaciones sin Retencion debera elegir "Sin Retencion"
</t>
        </r>
      </text>
    </comment>
    <comment ref="AA4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1" authorId="0" shapeId="0">
      <text>
        <r>
          <rPr>
            <sz val="9"/>
            <color indexed="81"/>
            <rFont val="Tahoma"/>
            <family val="2"/>
          </rPr>
          <t xml:space="preserve">Este campo debe completarse solo si la fecha informada en "PERIODO DE PAGO" es mayor a la informada en "PERIODO INFORMADO"
</t>
        </r>
      </text>
    </comment>
    <comment ref="AD41" authorId="0" shapeId="0">
      <text>
        <r>
          <rPr>
            <sz val="9"/>
            <color indexed="81"/>
            <rFont val="Tahoma"/>
            <family val="2"/>
          </rPr>
          <t xml:space="preserve">Este campo debe completarse solo si la fecha informada en "PERIODO DE PAGO" es mayor a la informada en "PERIODO INFORMADO"
</t>
        </r>
      </text>
    </comment>
    <comment ref="AE4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1" authorId="0" shapeId="0">
      <text>
        <r>
          <rPr>
            <sz val="9"/>
            <color indexed="81"/>
            <rFont val="Tahoma"/>
            <family val="2"/>
          </rPr>
          <t>Debe coincidir con lo informado en el Registro 2 - en el campo Numero de Identificacion del Bien de Capital u Obra de Infraestructura)</t>
        </r>
      </text>
    </comment>
    <comment ref="D4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2" authorId="0" shapeId="0">
      <text>
        <r>
          <rPr>
            <sz val="9"/>
            <color indexed="81"/>
            <rFont val="Tahoma"/>
            <family val="2"/>
          </rPr>
          <t>FORMATO AAAAMM
La fecha informada debe ser igual o posterior a Julio de 2016. Y debera ser MENOR o IGUAL a lo ingresado en el campo "Periodo Informado"</t>
        </r>
      </text>
    </comment>
    <comment ref="W4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2" authorId="0" shapeId="0">
      <text>
        <r>
          <rPr>
            <sz val="9"/>
            <color indexed="81"/>
            <rFont val="Tahoma"/>
            <family val="2"/>
          </rPr>
          <t xml:space="preserve">En el caso de ser el informante AGENTE DE RETENCION que informe Operaciones sin Retencion debera elegir "Sin Retencion"
</t>
        </r>
      </text>
    </comment>
    <comment ref="AA4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2" authorId="0" shapeId="0">
      <text>
        <r>
          <rPr>
            <sz val="9"/>
            <color indexed="81"/>
            <rFont val="Tahoma"/>
            <family val="2"/>
          </rPr>
          <t xml:space="preserve">Este campo debe completarse solo si la fecha informada en "PERIODO DE PAGO" es mayor a la informada en "PERIODO INFORMADO"
</t>
        </r>
      </text>
    </comment>
    <comment ref="AD42" authorId="0" shapeId="0">
      <text>
        <r>
          <rPr>
            <sz val="9"/>
            <color indexed="81"/>
            <rFont val="Tahoma"/>
            <family val="2"/>
          </rPr>
          <t xml:space="preserve">Este campo debe completarse solo si la fecha informada en "PERIODO DE PAGO" es mayor a la informada en "PERIODO INFORMADO"
</t>
        </r>
      </text>
    </comment>
    <comment ref="AE4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2" authorId="0" shapeId="0">
      <text>
        <r>
          <rPr>
            <sz val="9"/>
            <color indexed="81"/>
            <rFont val="Tahoma"/>
            <family val="2"/>
          </rPr>
          <t>Debe coincidir con lo informado en el Registro 2 - en el campo Numero de Identificacion del Bien de Capital u Obra de Infraestructura)</t>
        </r>
      </text>
    </comment>
    <comment ref="D4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3" authorId="0" shapeId="0">
      <text>
        <r>
          <rPr>
            <sz val="9"/>
            <color indexed="81"/>
            <rFont val="Tahoma"/>
            <family val="2"/>
          </rPr>
          <t>FORMATO AAAAMM
La fecha informada debe ser igual o posterior a Julio de 2016. Y debera ser MENOR o IGUAL a lo ingresado en el campo "Periodo Informado"</t>
        </r>
      </text>
    </comment>
    <comment ref="W4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3" authorId="0" shapeId="0">
      <text>
        <r>
          <rPr>
            <sz val="9"/>
            <color indexed="81"/>
            <rFont val="Tahoma"/>
            <family val="2"/>
          </rPr>
          <t xml:space="preserve">En el caso de ser el informante AGENTE DE RETENCION que informe Operaciones sin Retencion debera elegir "Sin Retencion"
</t>
        </r>
      </text>
    </comment>
    <comment ref="AA4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3" authorId="0" shapeId="0">
      <text>
        <r>
          <rPr>
            <sz val="9"/>
            <color indexed="81"/>
            <rFont val="Tahoma"/>
            <family val="2"/>
          </rPr>
          <t xml:space="preserve">Este campo debe completarse solo si la fecha informada en "PERIODO DE PAGO" es mayor a la informada en "PERIODO INFORMADO"
</t>
        </r>
      </text>
    </comment>
    <comment ref="AD43" authorId="0" shapeId="0">
      <text>
        <r>
          <rPr>
            <sz val="9"/>
            <color indexed="81"/>
            <rFont val="Tahoma"/>
            <family val="2"/>
          </rPr>
          <t xml:space="preserve">Este campo debe completarse solo si la fecha informada en "PERIODO DE PAGO" es mayor a la informada en "PERIODO INFORMADO"
</t>
        </r>
      </text>
    </comment>
    <comment ref="AE4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3" authorId="0" shapeId="0">
      <text>
        <r>
          <rPr>
            <sz val="9"/>
            <color indexed="81"/>
            <rFont val="Tahoma"/>
            <family val="2"/>
          </rPr>
          <t>Debe coincidir con lo informado en el Registro 2 - en el campo Numero de Identificacion del Bien de Capital u Obra de Infraestructura)</t>
        </r>
      </text>
    </comment>
    <comment ref="D4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4" authorId="0" shapeId="0">
      <text>
        <r>
          <rPr>
            <sz val="9"/>
            <color indexed="81"/>
            <rFont val="Tahoma"/>
            <family val="2"/>
          </rPr>
          <t>FORMATO AAAAMM
La fecha informada debe ser igual o posterior a Julio de 2016. Y debera ser MENOR o IGUAL a lo ingresado en el campo "Periodo Informado"</t>
        </r>
      </text>
    </comment>
    <comment ref="W4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4" authorId="0" shapeId="0">
      <text>
        <r>
          <rPr>
            <sz val="9"/>
            <color indexed="81"/>
            <rFont val="Tahoma"/>
            <family val="2"/>
          </rPr>
          <t xml:space="preserve">En el caso de ser el informante AGENTE DE RETENCION que informe Operaciones sin Retencion debera elegir "Sin Retencion"
</t>
        </r>
      </text>
    </comment>
    <comment ref="AA4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4" authorId="0" shapeId="0">
      <text>
        <r>
          <rPr>
            <sz val="9"/>
            <color indexed="81"/>
            <rFont val="Tahoma"/>
            <family val="2"/>
          </rPr>
          <t xml:space="preserve">Este campo debe completarse solo si la fecha informada en "PERIODO DE PAGO" es mayor a la informada en "PERIODO INFORMADO"
</t>
        </r>
      </text>
    </comment>
    <comment ref="AD44" authorId="0" shapeId="0">
      <text>
        <r>
          <rPr>
            <sz val="9"/>
            <color indexed="81"/>
            <rFont val="Tahoma"/>
            <family val="2"/>
          </rPr>
          <t xml:space="preserve">Este campo debe completarse solo si la fecha informada en "PERIODO DE PAGO" es mayor a la informada en "PERIODO INFORMADO"
</t>
        </r>
      </text>
    </comment>
    <comment ref="AE4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4" authorId="0" shapeId="0">
      <text>
        <r>
          <rPr>
            <sz val="9"/>
            <color indexed="81"/>
            <rFont val="Tahoma"/>
            <family val="2"/>
          </rPr>
          <t>Debe coincidir con lo informado en el Registro 2 - en el campo Numero de Identificacion del Bien de Capital u Obra de Infraestructura)</t>
        </r>
      </text>
    </comment>
    <comment ref="D4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5" authorId="0" shapeId="0">
      <text>
        <r>
          <rPr>
            <sz val="9"/>
            <color indexed="81"/>
            <rFont val="Tahoma"/>
            <family val="2"/>
          </rPr>
          <t>FORMATO AAAAMM
La fecha informada debe ser igual o posterior a Julio de 2016. Y debera ser MENOR o IGUAL a lo ingresado en el campo "Periodo Informado"</t>
        </r>
      </text>
    </comment>
    <comment ref="W4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5" authorId="0" shapeId="0">
      <text>
        <r>
          <rPr>
            <sz val="9"/>
            <color indexed="81"/>
            <rFont val="Tahoma"/>
            <family val="2"/>
          </rPr>
          <t xml:space="preserve">En el caso de ser el informante AGENTE DE RETENCION que informe Operaciones sin Retencion debera elegir "Sin Retencion"
</t>
        </r>
      </text>
    </comment>
    <comment ref="AA4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5" authorId="0" shapeId="0">
      <text>
        <r>
          <rPr>
            <sz val="9"/>
            <color indexed="81"/>
            <rFont val="Tahoma"/>
            <family val="2"/>
          </rPr>
          <t xml:space="preserve">Este campo debe completarse solo si la fecha informada en "PERIODO DE PAGO" es mayor a la informada en "PERIODO INFORMADO"
</t>
        </r>
      </text>
    </comment>
    <comment ref="AD45" authorId="0" shapeId="0">
      <text>
        <r>
          <rPr>
            <sz val="9"/>
            <color indexed="81"/>
            <rFont val="Tahoma"/>
            <family val="2"/>
          </rPr>
          <t xml:space="preserve">Este campo debe completarse solo si la fecha informada en "PERIODO DE PAGO" es mayor a la informada en "PERIODO INFORMADO"
</t>
        </r>
      </text>
    </comment>
    <comment ref="AE4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5" authorId="0" shapeId="0">
      <text>
        <r>
          <rPr>
            <sz val="9"/>
            <color indexed="81"/>
            <rFont val="Tahoma"/>
            <family val="2"/>
          </rPr>
          <t>Debe coincidir con lo informado en el Registro 2 - en el campo Numero de Identificacion del Bien de Capital u Obra de Infraestructura)</t>
        </r>
      </text>
    </comment>
    <comment ref="D4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6" authorId="0" shapeId="0">
      <text>
        <r>
          <rPr>
            <sz val="9"/>
            <color indexed="81"/>
            <rFont val="Tahoma"/>
            <family val="2"/>
          </rPr>
          <t>FORMATO AAAAMM
La fecha informada debe ser igual o posterior a Julio de 2016. Y debera ser MENOR o IGUAL a lo ingresado en el campo "Periodo Informado"</t>
        </r>
      </text>
    </comment>
    <comment ref="W4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6" authorId="0" shapeId="0">
      <text>
        <r>
          <rPr>
            <sz val="9"/>
            <color indexed="81"/>
            <rFont val="Tahoma"/>
            <family val="2"/>
          </rPr>
          <t xml:space="preserve">En el caso de ser el informante AGENTE DE RETENCION que informe Operaciones sin Retencion debera elegir "Sin Retencion"
</t>
        </r>
      </text>
    </comment>
    <comment ref="AA4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6" authorId="0" shapeId="0">
      <text>
        <r>
          <rPr>
            <sz val="9"/>
            <color indexed="81"/>
            <rFont val="Tahoma"/>
            <family val="2"/>
          </rPr>
          <t xml:space="preserve">Este campo debe completarse solo si la fecha informada en "PERIODO DE PAGO" es mayor a la informada en "PERIODO INFORMADO"
</t>
        </r>
      </text>
    </comment>
    <comment ref="AD46" authorId="0" shapeId="0">
      <text>
        <r>
          <rPr>
            <sz val="9"/>
            <color indexed="81"/>
            <rFont val="Tahoma"/>
            <family val="2"/>
          </rPr>
          <t xml:space="preserve">Este campo debe completarse solo si la fecha informada en "PERIODO DE PAGO" es mayor a la informada en "PERIODO INFORMADO"
</t>
        </r>
      </text>
    </comment>
    <comment ref="AE4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6" authorId="0" shapeId="0">
      <text>
        <r>
          <rPr>
            <sz val="9"/>
            <color indexed="81"/>
            <rFont val="Tahoma"/>
            <family val="2"/>
          </rPr>
          <t>Debe coincidir con lo informado en el Registro 2 - en el campo Numero de Identificacion del Bien de Capital u Obra de Infraestructura)</t>
        </r>
      </text>
    </comment>
    <comment ref="D4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7" authorId="0" shapeId="0">
      <text>
        <r>
          <rPr>
            <sz val="9"/>
            <color indexed="81"/>
            <rFont val="Tahoma"/>
            <family val="2"/>
          </rPr>
          <t>FORMATO AAAAMM
La fecha informada debe ser igual o posterior a Julio de 2016. Y debera ser MENOR o IGUAL a lo ingresado en el campo "Periodo Informado"</t>
        </r>
      </text>
    </comment>
    <comment ref="W4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7" authorId="0" shapeId="0">
      <text>
        <r>
          <rPr>
            <sz val="9"/>
            <color indexed="81"/>
            <rFont val="Tahoma"/>
            <family val="2"/>
          </rPr>
          <t xml:space="preserve">En el caso de ser el informante AGENTE DE RETENCION que informe Operaciones sin Retencion debera elegir "Sin Retencion"
</t>
        </r>
      </text>
    </comment>
    <comment ref="AA4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7" authorId="0" shapeId="0">
      <text>
        <r>
          <rPr>
            <sz val="9"/>
            <color indexed="81"/>
            <rFont val="Tahoma"/>
            <family val="2"/>
          </rPr>
          <t xml:space="preserve">Este campo debe completarse solo si la fecha informada en "PERIODO DE PAGO" es mayor a la informada en "PERIODO INFORMADO"
</t>
        </r>
      </text>
    </comment>
    <comment ref="AD47" authorId="0" shapeId="0">
      <text>
        <r>
          <rPr>
            <sz val="9"/>
            <color indexed="81"/>
            <rFont val="Tahoma"/>
            <family val="2"/>
          </rPr>
          <t xml:space="preserve">Este campo debe completarse solo si la fecha informada en "PERIODO DE PAGO" es mayor a la informada en "PERIODO INFORMADO"
</t>
        </r>
      </text>
    </comment>
    <comment ref="AE4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7" authorId="0" shapeId="0">
      <text>
        <r>
          <rPr>
            <sz val="9"/>
            <color indexed="81"/>
            <rFont val="Tahoma"/>
            <family val="2"/>
          </rPr>
          <t>Debe coincidir con lo informado en el Registro 2 - en el campo Numero de Identificacion del Bien de Capital u Obra de Infraestructura)</t>
        </r>
      </text>
    </comment>
    <comment ref="D4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8" authorId="0" shapeId="0">
      <text>
        <r>
          <rPr>
            <sz val="9"/>
            <color indexed="81"/>
            <rFont val="Tahoma"/>
            <family val="2"/>
          </rPr>
          <t>FORMATO AAAAMM
La fecha informada debe ser igual o posterior a Julio de 2016. Y debera ser MENOR o IGUAL a lo ingresado en el campo "Periodo Informado"</t>
        </r>
      </text>
    </comment>
    <comment ref="W4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8" authorId="0" shapeId="0">
      <text>
        <r>
          <rPr>
            <sz val="9"/>
            <color indexed="81"/>
            <rFont val="Tahoma"/>
            <family val="2"/>
          </rPr>
          <t xml:space="preserve">En el caso de ser el informante AGENTE DE RETENCION que informe Operaciones sin Retencion debera elegir "Sin Retencion"
</t>
        </r>
      </text>
    </comment>
    <comment ref="AA4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8" authorId="0" shapeId="0">
      <text>
        <r>
          <rPr>
            <sz val="9"/>
            <color indexed="81"/>
            <rFont val="Tahoma"/>
            <family val="2"/>
          </rPr>
          <t xml:space="preserve">Este campo debe completarse solo si la fecha informada en "PERIODO DE PAGO" es mayor a la informada en "PERIODO INFORMADO"
</t>
        </r>
      </text>
    </comment>
    <comment ref="AD48" authorId="0" shapeId="0">
      <text>
        <r>
          <rPr>
            <sz val="9"/>
            <color indexed="81"/>
            <rFont val="Tahoma"/>
            <family val="2"/>
          </rPr>
          <t xml:space="preserve">Este campo debe completarse solo si la fecha informada en "PERIODO DE PAGO" es mayor a la informada en "PERIODO INFORMADO"
</t>
        </r>
      </text>
    </comment>
    <comment ref="AE4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8" authorId="0" shapeId="0">
      <text>
        <r>
          <rPr>
            <sz val="9"/>
            <color indexed="81"/>
            <rFont val="Tahoma"/>
            <family val="2"/>
          </rPr>
          <t>Debe coincidir con lo informado en el Registro 2 - en el campo Numero de Identificacion del Bien de Capital u Obra de Infraestructura)</t>
        </r>
      </text>
    </comment>
    <comment ref="D4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9" authorId="0" shapeId="0">
      <text>
        <r>
          <rPr>
            <sz val="9"/>
            <color indexed="81"/>
            <rFont val="Tahoma"/>
            <family val="2"/>
          </rPr>
          <t>FORMATO AAAAMM
La fecha informada debe ser igual o posterior a Julio de 2016. Y debera ser MENOR o IGUAL a lo ingresado en el campo "Periodo Informado"</t>
        </r>
      </text>
    </comment>
    <comment ref="W4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9" authorId="0" shapeId="0">
      <text>
        <r>
          <rPr>
            <sz val="9"/>
            <color indexed="81"/>
            <rFont val="Tahoma"/>
            <family val="2"/>
          </rPr>
          <t xml:space="preserve">En el caso de ser el informante AGENTE DE RETENCION que informe Operaciones sin Retencion debera elegir "Sin Retencion"
</t>
        </r>
      </text>
    </comment>
    <comment ref="AA4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9" authorId="0" shapeId="0">
      <text>
        <r>
          <rPr>
            <sz val="9"/>
            <color indexed="81"/>
            <rFont val="Tahoma"/>
            <family val="2"/>
          </rPr>
          <t xml:space="preserve">Este campo debe completarse solo si la fecha informada en "PERIODO DE PAGO" es mayor a la informada en "PERIODO INFORMADO"
</t>
        </r>
      </text>
    </comment>
    <comment ref="AD49" authorId="0" shapeId="0">
      <text>
        <r>
          <rPr>
            <sz val="9"/>
            <color indexed="81"/>
            <rFont val="Tahoma"/>
            <family val="2"/>
          </rPr>
          <t xml:space="preserve">Este campo debe completarse solo si la fecha informada en "PERIODO DE PAGO" es mayor a la informada en "PERIODO INFORMADO"
</t>
        </r>
      </text>
    </comment>
    <comment ref="AE4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9" authorId="0" shapeId="0">
      <text>
        <r>
          <rPr>
            <sz val="9"/>
            <color indexed="81"/>
            <rFont val="Tahoma"/>
            <family val="2"/>
          </rPr>
          <t>Debe coincidir con lo informado en el Registro 2 - en el campo Numero de Identificacion del Bien de Capital u Obra de Infraestructura)</t>
        </r>
      </text>
    </comment>
    <comment ref="D5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0" authorId="0" shapeId="0">
      <text>
        <r>
          <rPr>
            <sz val="9"/>
            <color indexed="81"/>
            <rFont val="Tahoma"/>
            <family val="2"/>
          </rPr>
          <t>FORMATO AAAAMM
La fecha informada debe ser igual o posterior a Julio de 2016. Y debera ser MENOR o IGUAL a lo ingresado en el campo "Periodo Informado"</t>
        </r>
      </text>
    </comment>
    <comment ref="W5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0" authorId="0" shapeId="0">
      <text>
        <r>
          <rPr>
            <sz val="9"/>
            <color indexed="81"/>
            <rFont val="Tahoma"/>
            <family val="2"/>
          </rPr>
          <t xml:space="preserve">En el caso de ser el informante AGENTE DE RETENCION que informe Operaciones sin Retencion debera elegir "Sin Retencion"
</t>
        </r>
      </text>
    </comment>
    <comment ref="AA5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0" authorId="0" shapeId="0">
      <text>
        <r>
          <rPr>
            <sz val="9"/>
            <color indexed="81"/>
            <rFont val="Tahoma"/>
            <family val="2"/>
          </rPr>
          <t xml:space="preserve">Este campo debe completarse solo si la fecha informada en "PERIODO DE PAGO" es mayor a la informada en "PERIODO INFORMADO"
</t>
        </r>
      </text>
    </comment>
    <comment ref="AD50" authorId="0" shapeId="0">
      <text>
        <r>
          <rPr>
            <sz val="9"/>
            <color indexed="81"/>
            <rFont val="Tahoma"/>
            <family val="2"/>
          </rPr>
          <t xml:space="preserve">Este campo debe completarse solo si la fecha informada en "PERIODO DE PAGO" es mayor a la informada en "PERIODO INFORMADO"
</t>
        </r>
      </text>
    </comment>
    <comment ref="AE5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0" authorId="0" shapeId="0">
      <text>
        <r>
          <rPr>
            <sz val="9"/>
            <color indexed="81"/>
            <rFont val="Tahoma"/>
            <family val="2"/>
          </rPr>
          <t>Debe coincidir con lo informado en el Registro 2 - en el campo Numero de Identificacion del Bien de Capital u Obra de Infraestructura)</t>
        </r>
      </text>
    </comment>
    <comment ref="D5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1" authorId="0" shapeId="0">
      <text>
        <r>
          <rPr>
            <sz val="9"/>
            <color indexed="81"/>
            <rFont val="Tahoma"/>
            <family val="2"/>
          </rPr>
          <t>FORMATO AAAAMM
La fecha informada debe ser igual o posterior a Julio de 2016. Y debera ser MENOR o IGUAL a lo ingresado en el campo "Periodo Informado"</t>
        </r>
      </text>
    </comment>
    <comment ref="W5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1" authorId="0" shapeId="0">
      <text>
        <r>
          <rPr>
            <sz val="9"/>
            <color indexed="81"/>
            <rFont val="Tahoma"/>
            <family val="2"/>
          </rPr>
          <t xml:space="preserve">En el caso de ser el informante AGENTE DE RETENCION que informe Operaciones sin Retencion debera elegir "Sin Retencion"
</t>
        </r>
      </text>
    </comment>
    <comment ref="AA5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1" authorId="0" shapeId="0">
      <text>
        <r>
          <rPr>
            <sz val="9"/>
            <color indexed="81"/>
            <rFont val="Tahoma"/>
            <family val="2"/>
          </rPr>
          <t xml:space="preserve">Este campo debe completarse solo si la fecha informada en "PERIODO DE PAGO" es mayor a la informada en "PERIODO INFORMADO"
</t>
        </r>
      </text>
    </comment>
    <comment ref="AD51" authorId="0" shapeId="0">
      <text>
        <r>
          <rPr>
            <sz val="9"/>
            <color indexed="81"/>
            <rFont val="Tahoma"/>
            <family val="2"/>
          </rPr>
          <t xml:space="preserve">Este campo debe completarse solo si la fecha informada en "PERIODO DE PAGO" es mayor a la informada en "PERIODO INFORMADO"
</t>
        </r>
      </text>
    </comment>
    <comment ref="AE5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1" authorId="0" shapeId="0">
      <text>
        <r>
          <rPr>
            <sz val="9"/>
            <color indexed="81"/>
            <rFont val="Tahoma"/>
            <family val="2"/>
          </rPr>
          <t>Debe coincidir con lo informado en el Registro 2 - en el campo Numero de Identificacion del Bien de Capital u Obra de Infraestructura)</t>
        </r>
      </text>
    </comment>
    <comment ref="D5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2" authorId="0" shapeId="0">
      <text>
        <r>
          <rPr>
            <sz val="9"/>
            <color indexed="81"/>
            <rFont val="Tahoma"/>
            <family val="2"/>
          </rPr>
          <t>FORMATO AAAAMM
La fecha informada debe ser igual o posterior a Julio de 2016. Y debera ser MENOR o IGUAL a lo ingresado en el campo "Periodo Informado"</t>
        </r>
      </text>
    </comment>
    <comment ref="W5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2" authorId="0" shapeId="0">
      <text>
        <r>
          <rPr>
            <sz val="9"/>
            <color indexed="81"/>
            <rFont val="Tahoma"/>
            <family val="2"/>
          </rPr>
          <t xml:space="preserve">En el caso de ser el informante AGENTE DE RETENCION que informe Operaciones sin Retencion debera elegir "Sin Retencion"
</t>
        </r>
      </text>
    </comment>
    <comment ref="AA5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2" authorId="0" shapeId="0">
      <text>
        <r>
          <rPr>
            <sz val="9"/>
            <color indexed="81"/>
            <rFont val="Tahoma"/>
            <family val="2"/>
          </rPr>
          <t xml:space="preserve">Este campo debe completarse solo si la fecha informada en "PERIODO DE PAGO" es mayor a la informada en "PERIODO INFORMADO"
</t>
        </r>
      </text>
    </comment>
    <comment ref="AD52" authorId="0" shapeId="0">
      <text>
        <r>
          <rPr>
            <sz val="9"/>
            <color indexed="81"/>
            <rFont val="Tahoma"/>
            <family val="2"/>
          </rPr>
          <t xml:space="preserve">Este campo debe completarse solo si la fecha informada en "PERIODO DE PAGO" es mayor a la informada en "PERIODO INFORMADO"
</t>
        </r>
      </text>
    </comment>
    <comment ref="AE5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2" authorId="0" shapeId="0">
      <text>
        <r>
          <rPr>
            <sz val="9"/>
            <color indexed="81"/>
            <rFont val="Tahoma"/>
            <family val="2"/>
          </rPr>
          <t>Debe coincidir con lo informado en el Registro 2 - en el campo Numero de Identificacion del Bien de Capital u Obra de Infraestructura)</t>
        </r>
      </text>
    </comment>
    <comment ref="D5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3" authorId="0" shapeId="0">
      <text>
        <r>
          <rPr>
            <sz val="9"/>
            <color indexed="81"/>
            <rFont val="Tahoma"/>
            <family val="2"/>
          </rPr>
          <t>FORMATO AAAAMM
La fecha informada debe ser igual o posterior a Julio de 2016. Y debera ser MENOR o IGUAL a lo ingresado en el campo "Periodo Informado"</t>
        </r>
      </text>
    </comment>
    <comment ref="W5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3" authorId="0" shapeId="0">
      <text>
        <r>
          <rPr>
            <sz val="9"/>
            <color indexed="81"/>
            <rFont val="Tahoma"/>
            <family val="2"/>
          </rPr>
          <t xml:space="preserve">En el caso de ser el informante AGENTE DE RETENCION que informe Operaciones sin Retencion debera elegir "Sin Retencion"
</t>
        </r>
      </text>
    </comment>
    <comment ref="AA5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3" authorId="0" shapeId="0">
      <text>
        <r>
          <rPr>
            <sz val="9"/>
            <color indexed="81"/>
            <rFont val="Tahoma"/>
            <family val="2"/>
          </rPr>
          <t xml:space="preserve">Este campo debe completarse solo si la fecha informada en "PERIODO DE PAGO" es mayor a la informada en "PERIODO INFORMADO"
</t>
        </r>
      </text>
    </comment>
    <comment ref="AD53" authorId="0" shapeId="0">
      <text>
        <r>
          <rPr>
            <sz val="9"/>
            <color indexed="81"/>
            <rFont val="Tahoma"/>
            <family val="2"/>
          </rPr>
          <t xml:space="preserve">Este campo debe completarse solo si la fecha informada en "PERIODO DE PAGO" es mayor a la informada en "PERIODO INFORMADO"
</t>
        </r>
      </text>
    </comment>
    <comment ref="AE5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3" authorId="0" shapeId="0">
      <text>
        <r>
          <rPr>
            <sz val="9"/>
            <color indexed="81"/>
            <rFont val="Tahoma"/>
            <family val="2"/>
          </rPr>
          <t>Debe coincidir con lo informado en el Registro 2 - en el campo Numero de Identificacion del Bien de Capital u Obra de Infraestructura)</t>
        </r>
      </text>
    </comment>
    <comment ref="D5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4" authorId="0" shapeId="0">
      <text>
        <r>
          <rPr>
            <sz val="9"/>
            <color indexed="81"/>
            <rFont val="Tahoma"/>
            <family val="2"/>
          </rPr>
          <t>FORMATO AAAAMM
La fecha informada debe ser igual o posterior a Julio de 2016. Y debera ser MENOR o IGUAL a lo ingresado en el campo "Periodo Informado"</t>
        </r>
      </text>
    </comment>
    <comment ref="W5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4" authorId="0" shapeId="0">
      <text>
        <r>
          <rPr>
            <sz val="9"/>
            <color indexed="81"/>
            <rFont val="Tahoma"/>
            <family val="2"/>
          </rPr>
          <t xml:space="preserve">En el caso de ser el informante AGENTE DE RETENCION que informe Operaciones sin Retencion debera elegir "Sin Retencion"
</t>
        </r>
      </text>
    </comment>
    <comment ref="AA5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4" authorId="0" shapeId="0">
      <text>
        <r>
          <rPr>
            <sz val="9"/>
            <color indexed="81"/>
            <rFont val="Tahoma"/>
            <family val="2"/>
          </rPr>
          <t xml:space="preserve">Este campo debe completarse solo si la fecha informada en "PERIODO DE PAGO" es mayor a la informada en "PERIODO INFORMADO"
</t>
        </r>
      </text>
    </comment>
    <comment ref="AD54" authorId="0" shapeId="0">
      <text>
        <r>
          <rPr>
            <sz val="9"/>
            <color indexed="81"/>
            <rFont val="Tahoma"/>
            <family val="2"/>
          </rPr>
          <t xml:space="preserve">Este campo debe completarse solo si la fecha informada en "PERIODO DE PAGO" es mayor a la informada en "PERIODO INFORMADO"
</t>
        </r>
      </text>
    </comment>
    <comment ref="AE5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4" authorId="0" shapeId="0">
      <text>
        <r>
          <rPr>
            <sz val="9"/>
            <color indexed="81"/>
            <rFont val="Tahoma"/>
            <family val="2"/>
          </rPr>
          <t>Debe coincidir con lo informado en el Registro 2 - en el campo Numero de Identificacion del Bien de Capital u Obra de Infraestructura)</t>
        </r>
      </text>
    </comment>
    <comment ref="D5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5" authorId="0" shapeId="0">
      <text>
        <r>
          <rPr>
            <sz val="9"/>
            <color indexed="81"/>
            <rFont val="Tahoma"/>
            <family val="2"/>
          </rPr>
          <t>FORMATO AAAAMM
La fecha informada debe ser igual o posterior a Julio de 2016. Y debera ser MENOR o IGUAL a lo ingresado en el campo "Periodo Informado"</t>
        </r>
      </text>
    </comment>
    <comment ref="W5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5" authorId="0" shapeId="0">
      <text>
        <r>
          <rPr>
            <sz val="9"/>
            <color indexed="81"/>
            <rFont val="Tahoma"/>
            <family val="2"/>
          </rPr>
          <t xml:space="preserve">En el caso de ser el informante AGENTE DE RETENCION que informe Operaciones sin Retencion debera elegir "Sin Retencion"
</t>
        </r>
      </text>
    </comment>
    <comment ref="AA5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5" authorId="0" shapeId="0">
      <text>
        <r>
          <rPr>
            <sz val="9"/>
            <color indexed="81"/>
            <rFont val="Tahoma"/>
            <family val="2"/>
          </rPr>
          <t xml:space="preserve">Este campo debe completarse solo si la fecha informada en "PERIODO DE PAGO" es mayor a la informada en "PERIODO INFORMADO"
</t>
        </r>
      </text>
    </comment>
    <comment ref="AD55" authorId="0" shapeId="0">
      <text>
        <r>
          <rPr>
            <sz val="9"/>
            <color indexed="81"/>
            <rFont val="Tahoma"/>
            <family val="2"/>
          </rPr>
          <t xml:space="preserve">Este campo debe completarse solo si la fecha informada en "PERIODO DE PAGO" es mayor a la informada en "PERIODO INFORMADO"
</t>
        </r>
      </text>
    </comment>
    <comment ref="AE5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5" authorId="0" shapeId="0">
      <text>
        <r>
          <rPr>
            <sz val="9"/>
            <color indexed="81"/>
            <rFont val="Tahoma"/>
            <family val="2"/>
          </rPr>
          <t>Debe coincidir con lo informado en el Registro 2 - en el campo Numero de Identificacion del Bien de Capital u Obra de Infraestructura)</t>
        </r>
      </text>
    </comment>
    <comment ref="D5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6" authorId="0" shapeId="0">
      <text>
        <r>
          <rPr>
            <sz val="9"/>
            <color indexed="81"/>
            <rFont val="Tahoma"/>
            <family val="2"/>
          </rPr>
          <t>FORMATO AAAAMM
La fecha informada debe ser igual o posterior a Julio de 2016. Y debera ser MENOR o IGUAL a lo ingresado en el campo "Periodo Informado"</t>
        </r>
      </text>
    </comment>
    <comment ref="W5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6" authorId="0" shapeId="0">
      <text>
        <r>
          <rPr>
            <sz val="9"/>
            <color indexed="81"/>
            <rFont val="Tahoma"/>
            <family val="2"/>
          </rPr>
          <t xml:space="preserve">En el caso de ser el informante AGENTE DE RETENCION que informe Operaciones sin Retencion debera elegir "Sin Retencion"
</t>
        </r>
      </text>
    </comment>
    <comment ref="AA5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6" authorId="0" shapeId="0">
      <text>
        <r>
          <rPr>
            <sz val="9"/>
            <color indexed="81"/>
            <rFont val="Tahoma"/>
            <family val="2"/>
          </rPr>
          <t xml:space="preserve">Este campo debe completarse solo si la fecha informada en "PERIODO DE PAGO" es mayor a la informada en "PERIODO INFORMADO"
</t>
        </r>
      </text>
    </comment>
    <comment ref="AD56" authorId="0" shapeId="0">
      <text>
        <r>
          <rPr>
            <sz val="9"/>
            <color indexed="81"/>
            <rFont val="Tahoma"/>
            <family val="2"/>
          </rPr>
          <t xml:space="preserve">Este campo debe completarse solo si la fecha informada en "PERIODO DE PAGO" es mayor a la informada en "PERIODO INFORMADO"
</t>
        </r>
      </text>
    </comment>
    <comment ref="AE5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6" authorId="0" shapeId="0">
      <text>
        <r>
          <rPr>
            <sz val="9"/>
            <color indexed="81"/>
            <rFont val="Tahoma"/>
            <family val="2"/>
          </rPr>
          <t>Debe coincidir con lo informado en el Registro 2 - en el campo Numero de Identificacion del Bien de Capital u Obra de Infraestructura)</t>
        </r>
      </text>
    </comment>
    <comment ref="D5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7" authorId="0" shapeId="0">
      <text>
        <r>
          <rPr>
            <sz val="9"/>
            <color indexed="81"/>
            <rFont val="Tahoma"/>
            <family val="2"/>
          </rPr>
          <t>FORMATO AAAAMM
La fecha informada debe ser igual o posterior a Julio de 2016. Y debera ser MENOR o IGUAL a lo ingresado en el campo "Periodo Informado"</t>
        </r>
      </text>
    </comment>
    <comment ref="W5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7" authorId="0" shapeId="0">
      <text>
        <r>
          <rPr>
            <sz val="9"/>
            <color indexed="81"/>
            <rFont val="Tahoma"/>
            <family val="2"/>
          </rPr>
          <t xml:space="preserve">En el caso de ser el informante AGENTE DE RETENCION que informe Operaciones sin Retencion debera elegir "Sin Retencion"
</t>
        </r>
      </text>
    </comment>
    <comment ref="AA5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7" authorId="0" shapeId="0">
      <text>
        <r>
          <rPr>
            <sz val="9"/>
            <color indexed="81"/>
            <rFont val="Tahoma"/>
            <family val="2"/>
          </rPr>
          <t xml:space="preserve">Este campo debe completarse solo si la fecha informada en "PERIODO DE PAGO" es mayor a la informada en "PERIODO INFORMADO"
</t>
        </r>
      </text>
    </comment>
    <comment ref="AD57" authorId="0" shapeId="0">
      <text>
        <r>
          <rPr>
            <sz val="9"/>
            <color indexed="81"/>
            <rFont val="Tahoma"/>
            <family val="2"/>
          </rPr>
          <t xml:space="preserve">Este campo debe completarse solo si la fecha informada en "PERIODO DE PAGO" es mayor a la informada en "PERIODO INFORMADO"
</t>
        </r>
      </text>
    </comment>
    <comment ref="AE5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7" authorId="0" shapeId="0">
      <text>
        <r>
          <rPr>
            <sz val="9"/>
            <color indexed="81"/>
            <rFont val="Tahoma"/>
            <family val="2"/>
          </rPr>
          <t>Debe coincidir con lo informado en el Registro 2 - en el campo Numero de Identificacion del Bien de Capital u Obra de Infraestructura)</t>
        </r>
      </text>
    </comment>
    <comment ref="D5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8" authorId="0" shapeId="0">
      <text>
        <r>
          <rPr>
            <sz val="9"/>
            <color indexed="81"/>
            <rFont val="Tahoma"/>
            <family val="2"/>
          </rPr>
          <t>FORMATO AAAAMM
La fecha informada debe ser igual o posterior a Julio de 2016. Y debera ser MENOR o IGUAL a lo ingresado en el campo "Periodo Informado"</t>
        </r>
      </text>
    </comment>
    <comment ref="W5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8" authorId="0" shapeId="0">
      <text>
        <r>
          <rPr>
            <sz val="9"/>
            <color indexed="81"/>
            <rFont val="Tahoma"/>
            <family val="2"/>
          </rPr>
          <t xml:space="preserve">En el caso de ser el informante AGENTE DE RETENCION que informe Operaciones sin Retencion debera elegir "Sin Retencion"
</t>
        </r>
      </text>
    </comment>
    <comment ref="AA5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8" authorId="0" shapeId="0">
      <text>
        <r>
          <rPr>
            <sz val="9"/>
            <color indexed="81"/>
            <rFont val="Tahoma"/>
            <family val="2"/>
          </rPr>
          <t xml:space="preserve">Este campo debe completarse solo si la fecha informada en "PERIODO DE PAGO" es mayor a la informada en "PERIODO INFORMADO"
</t>
        </r>
      </text>
    </comment>
    <comment ref="AD58" authorId="0" shapeId="0">
      <text>
        <r>
          <rPr>
            <sz val="9"/>
            <color indexed="81"/>
            <rFont val="Tahoma"/>
            <family val="2"/>
          </rPr>
          <t xml:space="preserve">Este campo debe completarse solo si la fecha informada en "PERIODO DE PAGO" es mayor a la informada en "PERIODO INFORMADO"
</t>
        </r>
      </text>
    </comment>
    <comment ref="AE5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8" authorId="0" shapeId="0">
      <text>
        <r>
          <rPr>
            <sz val="9"/>
            <color indexed="81"/>
            <rFont val="Tahoma"/>
            <family val="2"/>
          </rPr>
          <t>Debe coincidir con lo informado en el Registro 2 - en el campo Numero de Identificacion del Bien de Capital u Obra de Infraestructura)</t>
        </r>
      </text>
    </comment>
    <comment ref="D5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9" authorId="0" shapeId="0">
      <text>
        <r>
          <rPr>
            <sz val="9"/>
            <color indexed="81"/>
            <rFont val="Tahoma"/>
            <family val="2"/>
          </rPr>
          <t>FORMATO AAAAMM
La fecha informada debe ser igual o posterior a Julio de 2016. Y debera ser MENOR o IGUAL a lo ingresado en el campo "Periodo Informado"</t>
        </r>
      </text>
    </comment>
    <comment ref="W5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9" authorId="0" shapeId="0">
      <text>
        <r>
          <rPr>
            <sz val="9"/>
            <color indexed="81"/>
            <rFont val="Tahoma"/>
            <family val="2"/>
          </rPr>
          <t xml:space="preserve">En el caso de ser el informante AGENTE DE RETENCION que informe Operaciones sin Retencion debera elegir "Sin Retencion"
</t>
        </r>
      </text>
    </comment>
    <comment ref="AA5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9" authorId="0" shapeId="0">
      <text>
        <r>
          <rPr>
            <sz val="9"/>
            <color indexed="81"/>
            <rFont val="Tahoma"/>
            <family val="2"/>
          </rPr>
          <t xml:space="preserve">Este campo debe completarse solo si la fecha informada en "PERIODO DE PAGO" es mayor a la informada en "PERIODO INFORMADO"
</t>
        </r>
      </text>
    </comment>
    <comment ref="AD59" authorId="0" shapeId="0">
      <text>
        <r>
          <rPr>
            <sz val="9"/>
            <color indexed="81"/>
            <rFont val="Tahoma"/>
            <family val="2"/>
          </rPr>
          <t xml:space="preserve">Este campo debe completarse solo si la fecha informada en "PERIODO DE PAGO" es mayor a la informada en "PERIODO INFORMADO"
</t>
        </r>
      </text>
    </comment>
    <comment ref="AE5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9" authorId="0" shapeId="0">
      <text>
        <r>
          <rPr>
            <sz val="9"/>
            <color indexed="81"/>
            <rFont val="Tahoma"/>
            <family val="2"/>
          </rPr>
          <t>Debe coincidir con lo informado en el Registro 2 - en el campo Numero de Identificacion del Bien de Capital u Obra de Infraestructura)</t>
        </r>
      </text>
    </comment>
    <comment ref="D6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0" authorId="0" shapeId="0">
      <text>
        <r>
          <rPr>
            <sz val="9"/>
            <color indexed="81"/>
            <rFont val="Tahoma"/>
            <family val="2"/>
          </rPr>
          <t>FORMATO AAAAMM
La fecha informada debe ser igual o posterior a Julio de 2016. Y debera ser MENOR o IGUAL a lo ingresado en el campo "Periodo Informado"</t>
        </r>
      </text>
    </comment>
    <comment ref="W6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0" authorId="0" shapeId="0">
      <text>
        <r>
          <rPr>
            <sz val="9"/>
            <color indexed="81"/>
            <rFont val="Tahoma"/>
            <family val="2"/>
          </rPr>
          <t xml:space="preserve">En el caso de ser el informante AGENTE DE RETENCION que informe Operaciones sin Retencion debera elegir "Sin Retencion"
</t>
        </r>
      </text>
    </comment>
    <comment ref="AA6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0" authorId="0" shapeId="0">
      <text>
        <r>
          <rPr>
            <sz val="9"/>
            <color indexed="81"/>
            <rFont val="Tahoma"/>
            <family val="2"/>
          </rPr>
          <t xml:space="preserve">Este campo debe completarse solo si la fecha informada en "PERIODO DE PAGO" es mayor a la informada en "PERIODO INFORMADO"
</t>
        </r>
      </text>
    </comment>
    <comment ref="AD60" authorId="0" shapeId="0">
      <text>
        <r>
          <rPr>
            <sz val="9"/>
            <color indexed="81"/>
            <rFont val="Tahoma"/>
            <family val="2"/>
          </rPr>
          <t xml:space="preserve">Este campo debe completarse solo si la fecha informada en "PERIODO DE PAGO" es mayor a la informada en "PERIODO INFORMADO"
</t>
        </r>
      </text>
    </comment>
    <comment ref="AE6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0" authorId="0" shapeId="0">
      <text>
        <r>
          <rPr>
            <sz val="9"/>
            <color indexed="81"/>
            <rFont val="Tahoma"/>
            <family val="2"/>
          </rPr>
          <t>Debe coincidir con lo informado en el Registro 2 - en el campo Numero de Identificacion del Bien de Capital u Obra de Infraestructura)</t>
        </r>
      </text>
    </comment>
    <comment ref="D6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1" authorId="0" shapeId="0">
      <text>
        <r>
          <rPr>
            <sz val="9"/>
            <color indexed="81"/>
            <rFont val="Tahoma"/>
            <family val="2"/>
          </rPr>
          <t>FORMATO AAAAMM
La fecha informada debe ser igual o posterior a Julio de 2016. Y debera ser MENOR o IGUAL a lo ingresado en el campo "Periodo Informado"</t>
        </r>
      </text>
    </comment>
    <comment ref="W6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1" authorId="0" shapeId="0">
      <text>
        <r>
          <rPr>
            <sz val="9"/>
            <color indexed="81"/>
            <rFont val="Tahoma"/>
            <family val="2"/>
          </rPr>
          <t xml:space="preserve">En el caso de ser el informante AGENTE DE RETENCION que informe Operaciones sin Retencion debera elegir "Sin Retencion"
</t>
        </r>
      </text>
    </comment>
    <comment ref="AA6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1" authorId="0" shapeId="0">
      <text>
        <r>
          <rPr>
            <sz val="9"/>
            <color indexed="81"/>
            <rFont val="Tahoma"/>
            <family val="2"/>
          </rPr>
          <t xml:space="preserve">Este campo debe completarse solo si la fecha informada en "PERIODO DE PAGO" es mayor a la informada en "PERIODO INFORMADO"
</t>
        </r>
      </text>
    </comment>
    <comment ref="AD61" authorId="0" shapeId="0">
      <text>
        <r>
          <rPr>
            <sz val="9"/>
            <color indexed="81"/>
            <rFont val="Tahoma"/>
            <family val="2"/>
          </rPr>
          <t xml:space="preserve">Este campo debe completarse solo si la fecha informada en "PERIODO DE PAGO" es mayor a la informada en "PERIODO INFORMADO"
</t>
        </r>
      </text>
    </comment>
    <comment ref="AE6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1" authorId="0" shapeId="0">
      <text>
        <r>
          <rPr>
            <sz val="9"/>
            <color indexed="81"/>
            <rFont val="Tahoma"/>
            <family val="2"/>
          </rPr>
          <t>Debe coincidir con lo informado en el Registro 2 - en el campo Numero de Identificacion del Bien de Capital u Obra de Infraestructura)</t>
        </r>
      </text>
    </comment>
    <comment ref="D6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2" authorId="0" shapeId="0">
      <text>
        <r>
          <rPr>
            <sz val="9"/>
            <color indexed="81"/>
            <rFont val="Tahoma"/>
            <family val="2"/>
          </rPr>
          <t>FORMATO AAAAMM
La fecha informada debe ser igual o posterior a Julio de 2016. Y debera ser MENOR o IGUAL a lo ingresado en el campo "Periodo Informado"</t>
        </r>
      </text>
    </comment>
    <comment ref="W6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2" authorId="0" shapeId="0">
      <text>
        <r>
          <rPr>
            <sz val="9"/>
            <color indexed="81"/>
            <rFont val="Tahoma"/>
            <family val="2"/>
          </rPr>
          <t xml:space="preserve">En el caso de ser el informante AGENTE DE RETENCION que informe Operaciones sin Retencion debera elegir "Sin Retencion"
</t>
        </r>
      </text>
    </comment>
    <comment ref="AA6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2" authorId="0" shapeId="0">
      <text>
        <r>
          <rPr>
            <sz val="9"/>
            <color indexed="81"/>
            <rFont val="Tahoma"/>
            <family val="2"/>
          </rPr>
          <t xml:space="preserve">Este campo debe completarse solo si la fecha informada en "PERIODO DE PAGO" es mayor a la informada en "PERIODO INFORMADO"
</t>
        </r>
      </text>
    </comment>
    <comment ref="AD62" authorId="0" shapeId="0">
      <text>
        <r>
          <rPr>
            <sz val="9"/>
            <color indexed="81"/>
            <rFont val="Tahoma"/>
            <family val="2"/>
          </rPr>
          <t xml:space="preserve">Este campo debe completarse solo si la fecha informada en "PERIODO DE PAGO" es mayor a la informada en "PERIODO INFORMADO"
</t>
        </r>
      </text>
    </comment>
    <comment ref="AE6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2" authorId="0" shapeId="0">
      <text>
        <r>
          <rPr>
            <sz val="9"/>
            <color indexed="81"/>
            <rFont val="Tahoma"/>
            <family val="2"/>
          </rPr>
          <t>Debe coincidir con lo informado en el Registro 2 - en el campo Numero de Identificacion del Bien de Capital u Obra de Infraestructura)</t>
        </r>
      </text>
    </comment>
    <comment ref="D6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3" authorId="0" shapeId="0">
      <text>
        <r>
          <rPr>
            <sz val="9"/>
            <color indexed="81"/>
            <rFont val="Tahoma"/>
            <family val="2"/>
          </rPr>
          <t>FORMATO AAAAMM
La fecha informada debe ser igual o posterior a Julio de 2016. Y debera ser MENOR o IGUAL a lo ingresado en el campo "Periodo Informado"</t>
        </r>
      </text>
    </comment>
    <comment ref="W6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3" authorId="0" shapeId="0">
      <text>
        <r>
          <rPr>
            <sz val="9"/>
            <color indexed="81"/>
            <rFont val="Tahoma"/>
            <family val="2"/>
          </rPr>
          <t xml:space="preserve">En el caso de ser el informante AGENTE DE RETENCION que informe Operaciones sin Retencion debera elegir "Sin Retencion"
</t>
        </r>
      </text>
    </comment>
    <comment ref="AA6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3" authorId="0" shapeId="0">
      <text>
        <r>
          <rPr>
            <sz val="9"/>
            <color indexed="81"/>
            <rFont val="Tahoma"/>
            <family val="2"/>
          </rPr>
          <t xml:space="preserve">Este campo debe completarse solo si la fecha informada en "PERIODO DE PAGO" es mayor a la informada en "PERIODO INFORMADO"
</t>
        </r>
      </text>
    </comment>
    <comment ref="AD63" authorId="0" shapeId="0">
      <text>
        <r>
          <rPr>
            <sz val="9"/>
            <color indexed="81"/>
            <rFont val="Tahoma"/>
            <family val="2"/>
          </rPr>
          <t xml:space="preserve">Este campo debe completarse solo si la fecha informada en "PERIODO DE PAGO" es mayor a la informada en "PERIODO INFORMADO"
</t>
        </r>
      </text>
    </comment>
    <comment ref="AE6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3" authorId="0" shapeId="0">
      <text>
        <r>
          <rPr>
            <sz val="9"/>
            <color indexed="81"/>
            <rFont val="Tahoma"/>
            <family val="2"/>
          </rPr>
          <t>Debe coincidir con lo informado en el Registro 2 - en el campo Numero de Identificacion del Bien de Capital u Obra de Infraestructura)</t>
        </r>
      </text>
    </comment>
    <comment ref="D6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4" authorId="0" shapeId="0">
      <text>
        <r>
          <rPr>
            <sz val="9"/>
            <color indexed="81"/>
            <rFont val="Tahoma"/>
            <family val="2"/>
          </rPr>
          <t>FORMATO AAAAMM
La fecha informada debe ser igual o posterior a Julio de 2016. Y debera ser MENOR o IGUAL a lo ingresado en el campo "Periodo Informado"</t>
        </r>
      </text>
    </comment>
    <comment ref="W6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4" authorId="0" shapeId="0">
      <text>
        <r>
          <rPr>
            <sz val="9"/>
            <color indexed="81"/>
            <rFont val="Tahoma"/>
            <family val="2"/>
          </rPr>
          <t xml:space="preserve">En el caso de ser el informante AGENTE DE RETENCION que informe Operaciones sin Retencion debera elegir "Sin Retencion"
</t>
        </r>
      </text>
    </comment>
    <comment ref="AA6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4" authorId="0" shapeId="0">
      <text>
        <r>
          <rPr>
            <sz val="9"/>
            <color indexed="81"/>
            <rFont val="Tahoma"/>
            <family val="2"/>
          </rPr>
          <t xml:space="preserve">Este campo debe completarse solo si la fecha informada en "PERIODO DE PAGO" es mayor a la informada en "PERIODO INFORMADO"
</t>
        </r>
      </text>
    </comment>
    <comment ref="AD64" authorId="0" shapeId="0">
      <text>
        <r>
          <rPr>
            <sz val="9"/>
            <color indexed="81"/>
            <rFont val="Tahoma"/>
            <family val="2"/>
          </rPr>
          <t xml:space="preserve">Este campo debe completarse solo si la fecha informada en "PERIODO DE PAGO" es mayor a la informada en "PERIODO INFORMADO"
</t>
        </r>
      </text>
    </comment>
    <comment ref="AE6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4" authorId="0" shapeId="0">
      <text>
        <r>
          <rPr>
            <sz val="9"/>
            <color indexed="81"/>
            <rFont val="Tahoma"/>
            <family val="2"/>
          </rPr>
          <t>Debe coincidir con lo informado en el Registro 2 - en el campo Numero de Identificacion del Bien de Capital u Obra de Infraestructura)</t>
        </r>
      </text>
    </comment>
    <comment ref="D6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5" authorId="0" shapeId="0">
      <text>
        <r>
          <rPr>
            <sz val="9"/>
            <color indexed="81"/>
            <rFont val="Tahoma"/>
            <family val="2"/>
          </rPr>
          <t>FORMATO AAAAMM
La fecha informada debe ser igual o posterior a Julio de 2016. Y debera ser MENOR o IGUAL a lo ingresado en el campo "Periodo Informado"</t>
        </r>
      </text>
    </comment>
    <comment ref="W6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5" authorId="0" shapeId="0">
      <text>
        <r>
          <rPr>
            <sz val="9"/>
            <color indexed="81"/>
            <rFont val="Tahoma"/>
            <family val="2"/>
          </rPr>
          <t xml:space="preserve">En el caso de ser el informante AGENTE DE RETENCION que informe Operaciones sin Retencion debera elegir "Sin Retencion"
</t>
        </r>
      </text>
    </comment>
    <comment ref="AA6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5" authorId="0" shapeId="0">
      <text>
        <r>
          <rPr>
            <sz val="9"/>
            <color indexed="81"/>
            <rFont val="Tahoma"/>
            <family val="2"/>
          </rPr>
          <t xml:space="preserve">Este campo debe completarse solo si la fecha informada en "PERIODO DE PAGO" es mayor a la informada en "PERIODO INFORMADO"
</t>
        </r>
      </text>
    </comment>
    <comment ref="AD65" authorId="0" shapeId="0">
      <text>
        <r>
          <rPr>
            <sz val="9"/>
            <color indexed="81"/>
            <rFont val="Tahoma"/>
            <family val="2"/>
          </rPr>
          <t xml:space="preserve">Este campo debe completarse solo si la fecha informada en "PERIODO DE PAGO" es mayor a la informada en "PERIODO INFORMADO"
</t>
        </r>
      </text>
    </comment>
    <comment ref="AE6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5" authorId="0" shapeId="0">
      <text>
        <r>
          <rPr>
            <sz val="9"/>
            <color indexed="81"/>
            <rFont val="Tahoma"/>
            <family val="2"/>
          </rPr>
          <t>Debe coincidir con lo informado en el Registro 2 - en el campo Numero de Identificacion del Bien de Capital u Obra de Infraestructura)</t>
        </r>
      </text>
    </comment>
    <comment ref="D6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6" authorId="0" shapeId="0">
      <text>
        <r>
          <rPr>
            <sz val="9"/>
            <color indexed="81"/>
            <rFont val="Tahoma"/>
            <family val="2"/>
          </rPr>
          <t>FORMATO AAAAMM
La fecha informada debe ser igual o posterior a Julio de 2016. Y debera ser MENOR o IGUAL a lo ingresado en el campo "Periodo Informado"</t>
        </r>
      </text>
    </comment>
    <comment ref="W6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6" authorId="0" shapeId="0">
      <text>
        <r>
          <rPr>
            <sz val="9"/>
            <color indexed="81"/>
            <rFont val="Tahoma"/>
            <family val="2"/>
          </rPr>
          <t xml:space="preserve">En el caso de ser el informante AGENTE DE RETENCION que informe Operaciones sin Retencion debera elegir "Sin Retencion"
</t>
        </r>
      </text>
    </comment>
    <comment ref="AA6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6" authorId="0" shapeId="0">
      <text>
        <r>
          <rPr>
            <sz val="9"/>
            <color indexed="81"/>
            <rFont val="Tahoma"/>
            <family val="2"/>
          </rPr>
          <t xml:space="preserve">Este campo debe completarse solo si la fecha informada en "PERIODO DE PAGO" es mayor a la informada en "PERIODO INFORMADO"
</t>
        </r>
      </text>
    </comment>
    <comment ref="AD66" authorId="0" shapeId="0">
      <text>
        <r>
          <rPr>
            <sz val="9"/>
            <color indexed="81"/>
            <rFont val="Tahoma"/>
            <family val="2"/>
          </rPr>
          <t xml:space="preserve">Este campo debe completarse solo si la fecha informada en "PERIODO DE PAGO" es mayor a la informada en "PERIODO INFORMADO"
</t>
        </r>
      </text>
    </comment>
    <comment ref="AE6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6" authorId="0" shapeId="0">
      <text>
        <r>
          <rPr>
            <sz val="9"/>
            <color indexed="81"/>
            <rFont val="Tahoma"/>
            <family val="2"/>
          </rPr>
          <t>Debe coincidir con lo informado en el Registro 2 - en el campo Numero de Identificacion del Bien de Capital u Obra de Infraestructura)</t>
        </r>
      </text>
    </comment>
    <comment ref="D6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7" authorId="0" shapeId="0">
      <text>
        <r>
          <rPr>
            <sz val="9"/>
            <color indexed="81"/>
            <rFont val="Tahoma"/>
            <family val="2"/>
          </rPr>
          <t>FORMATO AAAAMM
La fecha informada debe ser igual o posterior a Julio de 2016. Y debera ser MENOR o IGUAL a lo ingresado en el campo "Periodo Informado"</t>
        </r>
      </text>
    </comment>
    <comment ref="W6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7" authorId="0" shapeId="0">
      <text>
        <r>
          <rPr>
            <sz val="9"/>
            <color indexed="81"/>
            <rFont val="Tahoma"/>
            <family val="2"/>
          </rPr>
          <t xml:space="preserve">En el caso de ser el informante AGENTE DE RETENCION que informe Operaciones sin Retencion debera elegir "Sin Retencion"
</t>
        </r>
      </text>
    </comment>
    <comment ref="AA6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7" authorId="0" shapeId="0">
      <text>
        <r>
          <rPr>
            <sz val="9"/>
            <color indexed="81"/>
            <rFont val="Tahoma"/>
            <family val="2"/>
          </rPr>
          <t xml:space="preserve">Este campo debe completarse solo si la fecha informada en "PERIODO DE PAGO" es mayor a la informada en "PERIODO INFORMADO"
</t>
        </r>
      </text>
    </comment>
    <comment ref="AD67" authorId="0" shapeId="0">
      <text>
        <r>
          <rPr>
            <sz val="9"/>
            <color indexed="81"/>
            <rFont val="Tahoma"/>
            <family val="2"/>
          </rPr>
          <t xml:space="preserve">Este campo debe completarse solo si la fecha informada en "PERIODO DE PAGO" es mayor a la informada en "PERIODO INFORMADO"
</t>
        </r>
      </text>
    </comment>
    <comment ref="AE6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7" authorId="0" shapeId="0">
      <text>
        <r>
          <rPr>
            <sz val="9"/>
            <color indexed="81"/>
            <rFont val="Tahoma"/>
            <family val="2"/>
          </rPr>
          <t>Debe coincidir con lo informado en el Registro 2 - en el campo Numero de Identificacion del Bien de Capital u Obra de Infraestructura)</t>
        </r>
      </text>
    </comment>
    <comment ref="D6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8" authorId="0" shapeId="0">
      <text>
        <r>
          <rPr>
            <sz val="9"/>
            <color indexed="81"/>
            <rFont val="Tahoma"/>
            <family val="2"/>
          </rPr>
          <t>FORMATO AAAAMM
La fecha informada debe ser igual o posterior a Julio de 2016. Y debera ser MENOR o IGUAL a lo ingresado en el campo "Periodo Informado"</t>
        </r>
      </text>
    </comment>
    <comment ref="W6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8" authorId="0" shapeId="0">
      <text>
        <r>
          <rPr>
            <sz val="9"/>
            <color indexed="81"/>
            <rFont val="Tahoma"/>
            <family val="2"/>
          </rPr>
          <t xml:space="preserve">En el caso de ser el informante AGENTE DE RETENCION que informe Operaciones sin Retencion debera elegir "Sin Retencion"
</t>
        </r>
      </text>
    </comment>
    <comment ref="AA6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8" authorId="0" shapeId="0">
      <text>
        <r>
          <rPr>
            <sz val="9"/>
            <color indexed="81"/>
            <rFont val="Tahoma"/>
            <family val="2"/>
          </rPr>
          <t xml:space="preserve">Este campo debe completarse solo si la fecha informada en "PERIODO DE PAGO" es mayor a la informada en "PERIODO INFORMADO"
</t>
        </r>
      </text>
    </comment>
    <comment ref="AD68" authorId="0" shapeId="0">
      <text>
        <r>
          <rPr>
            <sz val="9"/>
            <color indexed="81"/>
            <rFont val="Tahoma"/>
            <family val="2"/>
          </rPr>
          <t xml:space="preserve">Este campo debe completarse solo si la fecha informada en "PERIODO DE PAGO" es mayor a la informada en "PERIODO INFORMADO"
</t>
        </r>
      </text>
    </comment>
    <comment ref="AE6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8" authorId="0" shapeId="0">
      <text>
        <r>
          <rPr>
            <sz val="9"/>
            <color indexed="81"/>
            <rFont val="Tahoma"/>
            <family val="2"/>
          </rPr>
          <t>Debe coincidir con lo informado en el Registro 2 - en el campo Numero de Identificacion del Bien de Capital u Obra de Infraestructura)</t>
        </r>
      </text>
    </comment>
    <comment ref="D6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9" authorId="0" shapeId="0">
      <text>
        <r>
          <rPr>
            <sz val="9"/>
            <color indexed="81"/>
            <rFont val="Tahoma"/>
            <family val="2"/>
          </rPr>
          <t>FORMATO AAAAMM
La fecha informada debe ser igual o posterior a Julio de 2016. Y debera ser MENOR o IGUAL a lo ingresado en el campo "Periodo Informado"</t>
        </r>
      </text>
    </comment>
    <comment ref="W6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9" authorId="0" shapeId="0">
      <text>
        <r>
          <rPr>
            <sz val="9"/>
            <color indexed="81"/>
            <rFont val="Tahoma"/>
            <family val="2"/>
          </rPr>
          <t xml:space="preserve">En el caso de ser el informante AGENTE DE RETENCION que informe Operaciones sin Retencion debera elegir "Sin Retencion"
</t>
        </r>
      </text>
    </comment>
    <comment ref="AA6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9" authorId="0" shapeId="0">
      <text>
        <r>
          <rPr>
            <sz val="9"/>
            <color indexed="81"/>
            <rFont val="Tahoma"/>
            <family val="2"/>
          </rPr>
          <t xml:space="preserve">Este campo debe completarse solo si la fecha informada en "PERIODO DE PAGO" es mayor a la informada en "PERIODO INFORMADO"
</t>
        </r>
      </text>
    </comment>
    <comment ref="AD69" authorId="0" shapeId="0">
      <text>
        <r>
          <rPr>
            <sz val="9"/>
            <color indexed="81"/>
            <rFont val="Tahoma"/>
            <family val="2"/>
          </rPr>
          <t xml:space="preserve">Este campo debe completarse solo si la fecha informada en "PERIODO DE PAGO" es mayor a la informada en "PERIODO INFORMADO"
</t>
        </r>
      </text>
    </comment>
    <comment ref="AE6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9" authorId="0" shapeId="0">
      <text>
        <r>
          <rPr>
            <sz val="9"/>
            <color indexed="81"/>
            <rFont val="Tahoma"/>
            <family val="2"/>
          </rPr>
          <t>Debe coincidir con lo informado en el Registro 2 - en el campo Numero de Identificacion del Bien de Capital u Obra de Infraestructura)</t>
        </r>
      </text>
    </comment>
    <comment ref="D7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0" authorId="0" shapeId="0">
      <text>
        <r>
          <rPr>
            <sz val="9"/>
            <color indexed="81"/>
            <rFont val="Tahoma"/>
            <family val="2"/>
          </rPr>
          <t>FORMATO AAAAMM
La fecha informada debe ser igual o posterior a Julio de 2016. Y debera ser MENOR o IGUAL a lo ingresado en el campo "Periodo Informado"</t>
        </r>
      </text>
    </comment>
    <comment ref="W7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0" authorId="0" shapeId="0">
      <text>
        <r>
          <rPr>
            <sz val="9"/>
            <color indexed="81"/>
            <rFont val="Tahoma"/>
            <family val="2"/>
          </rPr>
          <t xml:space="preserve">En el caso de ser el informante AGENTE DE RETENCION que informe Operaciones sin Retencion debera elegir "Sin Retencion"
</t>
        </r>
      </text>
    </comment>
    <comment ref="AA7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0" authorId="0" shapeId="0">
      <text>
        <r>
          <rPr>
            <sz val="9"/>
            <color indexed="81"/>
            <rFont val="Tahoma"/>
            <family val="2"/>
          </rPr>
          <t xml:space="preserve">Este campo debe completarse solo si la fecha informada en "PERIODO DE PAGO" es mayor a la informada en "PERIODO INFORMADO"
</t>
        </r>
      </text>
    </comment>
    <comment ref="AD70" authorId="0" shapeId="0">
      <text>
        <r>
          <rPr>
            <sz val="9"/>
            <color indexed="81"/>
            <rFont val="Tahoma"/>
            <family val="2"/>
          </rPr>
          <t xml:space="preserve">Este campo debe completarse solo si la fecha informada en "PERIODO DE PAGO" es mayor a la informada en "PERIODO INFORMADO"
</t>
        </r>
      </text>
    </comment>
    <comment ref="AE7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0" authorId="0" shapeId="0">
      <text>
        <r>
          <rPr>
            <sz val="9"/>
            <color indexed="81"/>
            <rFont val="Tahoma"/>
            <family val="2"/>
          </rPr>
          <t>Debe coincidir con lo informado en el Registro 2 - en el campo Numero de Identificacion del Bien de Capital u Obra de Infraestructura)</t>
        </r>
      </text>
    </comment>
    <comment ref="D7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1" authorId="0" shapeId="0">
      <text>
        <r>
          <rPr>
            <sz val="9"/>
            <color indexed="81"/>
            <rFont val="Tahoma"/>
            <family val="2"/>
          </rPr>
          <t>FORMATO AAAAMM
La fecha informada debe ser igual o posterior a Julio de 2016. Y debera ser MENOR o IGUAL a lo ingresado en el campo "Periodo Informado"</t>
        </r>
      </text>
    </comment>
    <comment ref="W7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1" authorId="0" shapeId="0">
      <text>
        <r>
          <rPr>
            <sz val="9"/>
            <color indexed="81"/>
            <rFont val="Tahoma"/>
            <family val="2"/>
          </rPr>
          <t xml:space="preserve">En el caso de ser el informante AGENTE DE RETENCION que informe Operaciones sin Retencion debera elegir "Sin Retencion"
</t>
        </r>
      </text>
    </comment>
    <comment ref="AA7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1" authorId="0" shapeId="0">
      <text>
        <r>
          <rPr>
            <sz val="9"/>
            <color indexed="81"/>
            <rFont val="Tahoma"/>
            <family val="2"/>
          </rPr>
          <t xml:space="preserve">Este campo debe completarse solo si la fecha informada en "PERIODO DE PAGO" es mayor a la informada en "PERIODO INFORMADO"
</t>
        </r>
      </text>
    </comment>
    <comment ref="AD71" authorId="0" shapeId="0">
      <text>
        <r>
          <rPr>
            <sz val="9"/>
            <color indexed="81"/>
            <rFont val="Tahoma"/>
            <family val="2"/>
          </rPr>
          <t xml:space="preserve">Este campo debe completarse solo si la fecha informada en "PERIODO DE PAGO" es mayor a la informada en "PERIODO INFORMADO"
</t>
        </r>
      </text>
    </comment>
    <comment ref="AE7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1" authorId="0" shapeId="0">
      <text>
        <r>
          <rPr>
            <sz val="9"/>
            <color indexed="81"/>
            <rFont val="Tahoma"/>
            <family val="2"/>
          </rPr>
          <t>Debe coincidir con lo informado en el Registro 2 - en el campo Numero de Identificacion del Bien de Capital u Obra de Infraestructura)</t>
        </r>
      </text>
    </comment>
    <comment ref="D7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2" authorId="0" shapeId="0">
      <text>
        <r>
          <rPr>
            <sz val="9"/>
            <color indexed="81"/>
            <rFont val="Tahoma"/>
            <family val="2"/>
          </rPr>
          <t>FORMATO AAAAMM
La fecha informada debe ser igual o posterior a Julio de 2016. Y debera ser MENOR o IGUAL a lo ingresado en el campo "Periodo Informado"</t>
        </r>
      </text>
    </comment>
    <comment ref="W7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2" authorId="0" shapeId="0">
      <text>
        <r>
          <rPr>
            <sz val="9"/>
            <color indexed="81"/>
            <rFont val="Tahoma"/>
            <family val="2"/>
          </rPr>
          <t xml:space="preserve">En el caso de ser el informante AGENTE DE RETENCION que informe Operaciones sin Retencion debera elegir "Sin Retencion"
</t>
        </r>
      </text>
    </comment>
    <comment ref="AA7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2" authorId="0" shapeId="0">
      <text>
        <r>
          <rPr>
            <sz val="9"/>
            <color indexed="81"/>
            <rFont val="Tahoma"/>
            <family val="2"/>
          </rPr>
          <t xml:space="preserve">Este campo debe completarse solo si la fecha informada en "PERIODO DE PAGO" es mayor a la informada en "PERIODO INFORMADO"
</t>
        </r>
      </text>
    </comment>
    <comment ref="AD72" authorId="0" shapeId="0">
      <text>
        <r>
          <rPr>
            <sz val="9"/>
            <color indexed="81"/>
            <rFont val="Tahoma"/>
            <family val="2"/>
          </rPr>
          <t xml:space="preserve">Este campo debe completarse solo si la fecha informada en "PERIODO DE PAGO" es mayor a la informada en "PERIODO INFORMADO"
</t>
        </r>
      </text>
    </comment>
    <comment ref="AE7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2" authorId="0" shapeId="0">
      <text>
        <r>
          <rPr>
            <sz val="9"/>
            <color indexed="81"/>
            <rFont val="Tahoma"/>
            <family val="2"/>
          </rPr>
          <t>Debe coincidir con lo informado en el Registro 2 - en el campo Numero de Identificacion del Bien de Capital u Obra de Infraestructura)</t>
        </r>
      </text>
    </comment>
    <comment ref="D7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3" authorId="0" shapeId="0">
      <text>
        <r>
          <rPr>
            <sz val="9"/>
            <color indexed="81"/>
            <rFont val="Tahoma"/>
            <family val="2"/>
          </rPr>
          <t>FORMATO AAAAMM
La fecha informada debe ser igual o posterior a Julio de 2016. Y debera ser MENOR o IGUAL a lo ingresado en el campo "Periodo Informado"</t>
        </r>
      </text>
    </comment>
    <comment ref="W7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3" authorId="0" shapeId="0">
      <text>
        <r>
          <rPr>
            <sz val="9"/>
            <color indexed="81"/>
            <rFont val="Tahoma"/>
            <family val="2"/>
          </rPr>
          <t xml:space="preserve">En el caso de ser el informante AGENTE DE RETENCION que informe Operaciones sin Retencion debera elegir "Sin Retencion"
</t>
        </r>
      </text>
    </comment>
    <comment ref="AA7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3" authorId="0" shapeId="0">
      <text>
        <r>
          <rPr>
            <sz val="9"/>
            <color indexed="81"/>
            <rFont val="Tahoma"/>
            <family val="2"/>
          </rPr>
          <t xml:space="preserve">Este campo debe completarse solo si la fecha informada en "PERIODO DE PAGO" es mayor a la informada en "PERIODO INFORMADO"
</t>
        </r>
      </text>
    </comment>
    <comment ref="AD73" authorId="0" shapeId="0">
      <text>
        <r>
          <rPr>
            <sz val="9"/>
            <color indexed="81"/>
            <rFont val="Tahoma"/>
            <family val="2"/>
          </rPr>
          <t xml:space="preserve">Este campo debe completarse solo si la fecha informada en "PERIODO DE PAGO" es mayor a la informada en "PERIODO INFORMADO"
</t>
        </r>
      </text>
    </comment>
    <comment ref="AE7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3" authorId="0" shapeId="0">
      <text>
        <r>
          <rPr>
            <sz val="9"/>
            <color indexed="81"/>
            <rFont val="Tahoma"/>
            <family val="2"/>
          </rPr>
          <t>Debe coincidir con lo informado en el Registro 2 - en el campo Numero de Identificacion del Bien de Capital u Obra de Infraestructura)</t>
        </r>
      </text>
    </comment>
    <comment ref="D7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4" authorId="0" shapeId="0">
      <text>
        <r>
          <rPr>
            <sz val="9"/>
            <color indexed="81"/>
            <rFont val="Tahoma"/>
            <family val="2"/>
          </rPr>
          <t>FORMATO AAAAMM
La fecha informada debe ser igual o posterior a Julio de 2016. Y debera ser MENOR o IGUAL a lo ingresado en el campo "Periodo Informado"</t>
        </r>
      </text>
    </comment>
    <comment ref="W7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4" authorId="0" shapeId="0">
      <text>
        <r>
          <rPr>
            <sz val="9"/>
            <color indexed="81"/>
            <rFont val="Tahoma"/>
            <family val="2"/>
          </rPr>
          <t xml:space="preserve">En el caso de ser el informante AGENTE DE RETENCION que informe Operaciones sin Retencion debera elegir "Sin Retencion"
</t>
        </r>
      </text>
    </comment>
    <comment ref="AA7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4" authorId="0" shapeId="0">
      <text>
        <r>
          <rPr>
            <sz val="9"/>
            <color indexed="81"/>
            <rFont val="Tahoma"/>
            <family val="2"/>
          </rPr>
          <t xml:space="preserve">Este campo debe completarse solo si la fecha informada en "PERIODO DE PAGO" es mayor a la informada en "PERIODO INFORMADO"
</t>
        </r>
      </text>
    </comment>
    <comment ref="AD74" authorId="0" shapeId="0">
      <text>
        <r>
          <rPr>
            <sz val="9"/>
            <color indexed="81"/>
            <rFont val="Tahoma"/>
            <family val="2"/>
          </rPr>
          <t xml:space="preserve">Este campo debe completarse solo si la fecha informada en "PERIODO DE PAGO" es mayor a la informada en "PERIODO INFORMADO"
</t>
        </r>
      </text>
    </comment>
    <comment ref="AE7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4" authorId="0" shapeId="0">
      <text>
        <r>
          <rPr>
            <sz val="9"/>
            <color indexed="81"/>
            <rFont val="Tahoma"/>
            <family val="2"/>
          </rPr>
          <t>Debe coincidir con lo informado en el Registro 2 - en el campo Numero de Identificacion del Bien de Capital u Obra de Infraestructura)</t>
        </r>
      </text>
    </comment>
    <comment ref="D7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5" authorId="0" shapeId="0">
      <text>
        <r>
          <rPr>
            <sz val="9"/>
            <color indexed="81"/>
            <rFont val="Tahoma"/>
            <family val="2"/>
          </rPr>
          <t>FORMATO AAAAMM
La fecha informada debe ser igual o posterior a Julio de 2016. Y debera ser MENOR o IGUAL a lo ingresado en el campo "Periodo Informado"</t>
        </r>
      </text>
    </comment>
    <comment ref="W7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5" authorId="0" shapeId="0">
      <text>
        <r>
          <rPr>
            <sz val="9"/>
            <color indexed="81"/>
            <rFont val="Tahoma"/>
            <family val="2"/>
          </rPr>
          <t xml:space="preserve">En el caso de ser el informante AGENTE DE RETENCION que informe Operaciones sin Retencion debera elegir "Sin Retencion"
</t>
        </r>
      </text>
    </comment>
    <comment ref="AA7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5" authorId="0" shapeId="0">
      <text>
        <r>
          <rPr>
            <sz val="9"/>
            <color indexed="81"/>
            <rFont val="Tahoma"/>
            <family val="2"/>
          </rPr>
          <t xml:space="preserve">Este campo debe completarse solo si la fecha informada en "PERIODO DE PAGO" es mayor a la informada en "PERIODO INFORMADO"
</t>
        </r>
      </text>
    </comment>
    <comment ref="AD75" authorId="0" shapeId="0">
      <text>
        <r>
          <rPr>
            <sz val="9"/>
            <color indexed="81"/>
            <rFont val="Tahoma"/>
            <family val="2"/>
          </rPr>
          <t xml:space="preserve">Este campo debe completarse solo si la fecha informada en "PERIODO DE PAGO" es mayor a la informada en "PERIODO INFORMADO"
</t>
        </r>
      </text>
    </comment>
    <comment ref="AE7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5" authorId="0" shapeId="0">
      <text>
        <r>
          <rPr>
            <sz val="9"/>
            <color indexed="81"/>
            <rFont val="Tahoma"/>
            <family val="2"/>
          </rPr>
          <t>Debe coincidir con lo informado en el Registro 2 - en el campo Numero de Identificacion del Bien de Capital u Obra de Infraestructura)</t>
        </r>
      </text>
    </comment>
    <comment ref="D7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6" authorId="0" shapeId="0">
      <text>
        <r>
          <rPr>
            <sz val="9"/>
            <color indexed="81"/>
            <rFont val="Tahoma"/>
            <family val="2"/>
          </rPr>
          <t>FORMATO AAAAMM
La fecha informada debe ser igual o posterior a Julio de 2016. Y debera ser MENOR o IGUAL a lo ingresado en el campo "Periodo Informado"</t>
        </r>
      </text>
    </comment>
    <comment ref="W7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6" authorId="0" shapeId="0">
      <text>
        <r>
          <rPr>
            <sz val="9"/>
            <color indexed="81"/>
            <rFont val="Tahoma"/>
            <family val="2"/>
          </rPr>
          <t xml:space="preserve">En el caso de ser el informante AGENTE DE RETENCION que informe Operaciones sin Retencion debera elegir "Sin Retencion"
</t>
        </r>
      </text>
    </comment>
    <comment ref="AA7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6" authorId="0" shapeId="0">
      <text>
        <r>
          <rPr>
            <sz val="9"/>
            <color indexed="81"/>
            <rFont val="Tahoma"/>
            <family val="2"/>
          </rPr>
          <t xml:space="preserve">Este campo debe completarse solo si la fecha informada en "PERIODO DE PAGO" es mayor a la informada en "PERIODO INFORMADO"
</t>
        </r>
      </text>
    </comment>
    <comment ref="AD76" authorId="0" shapeId="0">
      <text>
        <r>
          <rPr>
            <sz val="9"/>
            <color indexed="81"/>
            <rFont val="Tahoma"/>
            <family val="2"/>
          </rPr>
          <t xml:space="preserve">Este campo debe completarse solo si la fecha informada en "PERIODO DE PAGO" es mayor a la informada en "PERIODO INFORMADO"
</t>
        </r>
      </text>
    </comment>
    <comment ref="AE7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6" authorId="0" shapeId="0">
      <text>
        <r>
          <rPr>
            <sz val="9"/>
            <color indexed="81"/>
            <rFont val="Tahoma"/>
            <family val="2"/>
          </rPr>
          <t>Debe coincidir con lo informado en el Registro 2 - en el campo Numero de Identificacion del Bien de Capital u Obra de Infraestructura)</t>
        </r>
      </text>
    </comment>
    <comment ref="D7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7" authorId="0" shapeId="0">
      <text>
        <r>
          <rPr>
            <sz val="9"/>
            <color indexed="81"/>
            <rFont val="Tahoma"/>
            <family val="2"/>
          </rPr>
          <t>FORMATO AAAAMM
La fecha informada debe ser igual o posterior a Julio de 2016. Y debera ser MENOR o IGUAL a lo ingresado en el campo "Periodo Informado"</t>
        </r>
      </text>
    </comment>
    <comment ref="W7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7" authorId="0" shapeId="0">
      <text>
        <r>
          <rPr>
            <sz val="9"/>
            <color indexed="81"/>
            <rFont val="Tahoma"/>
            <family val="2"/>
          </rPr>
          <t xml:space="preserve">En el caso de ser el informante AGENTE DE RETENCION que informe Operaciones sin Retencion debera elegir "Sin Retencion"
</t>
        </r>
      </text>
    </comment>
    <comment ref="AA7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7" authorId="0" shapeId="0">
      <text>
        <r>
          <rPr>
            <sz val="9"/>
            <color indexed="81"/>
            <rFont val="Tahoma"/>
            <family val="2"/>
          </rPr>
          <t xml:space="preserve">Este campo debe completarse solo si la fecha informada en "PERIODO DE PAGO" es mayor a la informada en "PERIODO INFORMADO"
</t>
        </r>
      </text>
    </comment>
    <comment ref="AD77" authorId="0" shapeId="0">
      <text>
        <r>
          <rPr>
            <sz val="9"/>
            <color indexed="81"/>
            <rFont val="Tahoma"/>
            <family val="2"/>
          </rPr>
          <t xml:space="preserve">Este campo debe completarse solo si la fecha informada en "PERIODO DE PAGO" es mayor a la informada en "PERIODO INFORMADO"
</t>
        </r>
      </text>
    </comment>
    <comment ref="AE7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7" authorId="0" shapeId="0">
      <text>
        <r>
          <rPr>
            <sz val="9"/>
            <color indexed="81"/>
            <rFont val="Tahoma"/>
            <family val="2"/>
          </rPr>
          <t>Debe coincidir con lo informado en el Registro 2 - en el campo Numero de Identificacion del Bien de Capital u Obra de Infraestructura)</t>
        </r>
      </text>
    </comment>
    <comment ref="D7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8" authorId="0" shapeId="0">
      <text>
        <r>
          <rPr>
            <sz val="9"/>
            <color indexed="81"/>
            <rFont val="Tahoma"/>
            <family val="2"/>
          </rPr>
          <t>FORMATO AAAAMM
La fecha informada debe ser igual o posterior a Julio de 2016. Y debera ser MENOR o IGUAL a lo ingresado en el campo "Periodo Informado"</t>
        </r>
      </text>
    </comment>
    <comment ref="W7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8" authorId="0" shapeId="0">
      <text>
        <r>
          <rPr>
            <sz val="9"/>
            <color indexed="81"/>
            <rFont val="Tahoma"/>
            <family val="2"/>
          </rPr>
          <t xml:space="preserve">En el caso de ser el informante AGENTE DE RETENCION que informe Operaciones sin Retencion debera elegir "Sin Retencion"
</t>
        </r>
      </text>
    </comment>
    <comment ref="AA7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8" authorId="0" shapeId="0">
      <text>
        <r>
          <rPr>
            <sz val="9"/>
            <color indexed="81"/>
            <rFont val="Tahoma"/>
            <family val="2"/>
          </rPr>
          <t xml:space="preserve">Este campo debe completarse solo si la fecha informada en "PERIODO DE PAGO" es mayor a la informada en "PERIODO INFORMADO"
</t>
        </r>
      </text>
    </comment>
    <comment ref="AD78" authorId="0" shapeId="0">
      <text>
        <r>
          <rPr>
            <sz val="9"/>
            <color indexed="81"/>
            <rFont val="Tahoma"/>
            <family val="2"/>
          </rPr>
          <t xml:space="preserve">Este campo debe completarse solo si la fecha informada en "PERIODO DE PAGO" es mayor a la informada en "PERIODO INFORMADO"
</t>
        </r>
      </text>
    </comment>
    <comment ref="AE7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8" authorId="0" shapeId="0">
      <text>
        <r>
          <rPr>
            <sz val="9"/>
            <color indexed="81"/>
            <rFont val="Tahoma"/>
            <family val="2"/>
          </rPr>
          <t>Debe coincidir con lo informado en el Registro 2 - en el campo Numero de Identificacion del Bien de Capital u Obra de Infraestructura)</t>
        </r>
      </text>
    </comment>
    <comment ref="D7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9" authorId="0" shapeId="0">
      <text>
        <r>
          <rPr>
            <sz val="9"/>
            <color indexed="81"/>
            <rFont val="Tahoma"/>
            <family val="2"/>
          </rPr>
          <t>FORMATO AAAAMM
La fecha informada debe ser igual o posterior a Julio de 2016. Y debera ser MENOR o IGUAL a lo ingresado en el campo "Periodo Informado"</t>
        </r>
      </text>
    </comment>
    <comment ref="W7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9" authorId="0" shapeId="0">
      <text>
        <r>
          <rPr>
            <sz val="9"/>
            <color indexed="81"/>
            <rFont val="Tahoma"/>
            <family val="2"/>
          </rPr>
          <t xml:space="preserve">En el caso de ser el informante AGENTE DE RETENCION que informe Operaciones sin Retencion debera elegir "Sin Retencion"
</t>
        </r>
      </text>
    </comment>
    <comment ref="AA7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9" authorId="0" shapeId="0">
      <text>
        <r>
          <rPr>
            <sz val="9"/>
            <color indexed="81"/>
            <rFont val="Tahoma"/>
            <family val="2"/>
          </rPr>
          <t xml:space="preserve">Este campo debe completarse solo si la fecha informada en "PERIODO DE PAGO" es mayor a la informada en "PERIODO INFORMADO"
</t>
        </r>
      </text>
    </comment>
    <comment ref="AD79" authorId="0" shapeId="0">
      <text>
        <r>
          <rPr>
            <sz val="9"/>
            <color indexed="81"/>
            <rFont val="Tahoma"/>
            <family val="2"/>
          </rPr>
          <t xml:space="preserve">Este campo debe completarse solo si la fecha informada en "PERIODO DE PAGO" es mayor a la informada en "PERIODO INFORMADO"
</t>
        </r>
      </text>
    </comment>
    <comment ref="AE7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9" authorId="0" shapeId="0">
      <text>
        <r>
          <rPr>
            <sz val="9"/>
            <color indexed="81"/>
            <rFont val="Tahoma"/>
            <family val="2"/>
          </rPr>
          <t>Debe coincidir con lo informado en el Registro 2 - en el campo Numero de Identificacion del Bien de Capital u Obra de Infraestructura)</t>
        </r>
      </text>
    </comment>
    <comment ref="D8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0" authorId="0" shapeId="0">
      <text>
        <r>
          <rPr>
            <sz val="9"/>
            <color indexed="81"/>
            <rFont val="Tahoma"/>
            <family val="2"/>
          </rPr>
          <t>FORMATO AAAAMM
La fecha informada debe ser igual o posterior a Julio de 2016. Y debera ser MENOR o IGUAL a lo ingresado en el campo "Periodo Informado"</t>
        </r>
      </text>
    </comment>
    <comment ref="W8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0" authorId="0" shapeId="0">
      <text>
        <r>
          <rPr>
            <sz val="9"/>
            <color indexed="81"/>
            <rFont val="Tahoma"/>
            <family val="2"/>
          </rPr>
          <t xml:space="preserve">En el caso de ser el informante AGENTE DE RETENCION que informe Operaciones sin Retencion debera elegir "Sin Retencion"
</t>
        </r>
      </text>
    </comment>
    <comment ref="AA8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0" authorId="0" shapeId="0">
      <text>
        <r>
          <rPr>
            <sz val="9"/>
            <color indexed="81"/>
            <rFont val="Tahoma"/>
            <family val="2"/>
          </rPr>
          <t xml:space="preserve">Este campo debe completarse solo si la fecha informada en "PERIODO DE PAGO" es mayor a la informada en "PERIODO INFORMADO"
</t>
        </r>
      </text>
    </comment>
    <comment ref="AD80" authorId="0" shapeId="0">
      <text>
        <r>
          <rPr>
            <sz val="9"/>
            <color indexed="81"/>
            <rFont val="Tahoma"/>
            <family val="2"/>
          </rPr>
          <t xml:space="preserve">Este campo debe completarse solo si la fecha informada en "PERIODO DE PAGO" es mayor a la informada en "PERIODO INFORMADO"
</t>
        </r>
      </text>
    </comment>
    <comment ref="AE8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0" authorId="0" shapeId="0">
      <text>
        <r>
          <rPr>
            <sz val="9"/>
            <color indexed="81"/>
            <rFont val="Tahoma"/>
            <family val="2"/>
          </rPr>
          <t>Debe coincidir con lo informado en el Registro 2 - en el campo Numero de Identificacion del Bien de Capital u Obra de Infraestructura)</t>
        </r>
      </text>
    </comment>
    <comment ref="D8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1" authorId="0" shapeId="0">
      <text>
        <r>
          <rPr>
            <sz val="9"/>
            <color indexed="81"/>
            <rFont val="Tahoma"/>
            <family val="2"/>
          </rPr>
          <t>FORMATO AAAAMM
La fecha informada debe ser igual o posterior a Julio de 2016. Y debera ser MENOR o IGUAL a lo ingresado en el campo "Periodo Informado"</t>
        </r>
      </text>
    </comment>
    <comment ref="W8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1" authorId="0" shapeId="0">
      <text>
        <r>
          <rPr>
            <sz val="9"/>
            <color indexed="81"/>
            <rFont val="Tahoma"/>
            <family val="2"/>
          </rPr>
          <t xml:space="preserve">En el caso de ser el informante AGENTE DE RETENCION que informe Operaciones sin Retencion debera elegir "Sin Retencion"
</t>
        </r>
      </text>
    </comment>
    <comment ref="AA8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1" authorId="0" shapeId="0">
      <text>
        <r>
          <rPr>
            <sz val="9"/>
            <color indexed="81"/>
            <rFont val="Tahoma"/>
            <family val="2"/>
          </rPr>
          <t xml:space="preserve">Este campo debe completarse solo si la fecha informada en "PERIODO DE PAGO" es mayor a la informada en "PERIODO INFORMADO"
</t>
        </r>
      </text>
    </comment>
    <comment ref="AD81" authorId="0" shapeId="0">
      <text>
        <r>
          <rPr>
            <sz val="9"/>
            <color indexed="81"/>
            <rFont val="Tahoma"/>
            <family val="2"/>
          </rPr>
          <t xml:space="preserve">Este campo debe completarse solo si la fecha informada en "PERIODO DE PAGO" es mayor a la informada en "PERIODO INFORMADO"
</t>
        </r>
      </text>
    </comment>
    <comment ref="AE8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1" authorId="0" shapeId="0">
      <text>
        <r>
          <rPr>
            <sz val="9"/>
            <color indexed="81"/>
            <rFont val="Tahoma"/>
            <family val="2"/>
          </rPr>
          <t>Debe coincidir con lo informado en el Registro 2 - en el campo Numero de Identificacion del Bien de Capital u Obra de Infraestructura)</t>
        </r>
      </text>
    </comment>
    <comment ref="D8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2" authorId="0" shapeId="0">
      <text>
        <r>
          <rPr>
            <sz val="9"/>
            <color indexed="81"/>
            <rFont val="Tahoma"/>
            <family val="2"/>
          </rPr>
          <t>FORMATO AAAAMM
La fecha informada debe ser igual o posterior a Julio de 2016. Y debera ser MENOR o IGUAL a lo ingresado en el campo "Periodo Informado"</t>
        </r>
      </text>
    </comment>
    <comment ref="W8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2" authorId="0" shapeId="0">
      <text>
        <r>
          <rPr>
            <sz val="9"/>
            <color indexed="81"/>
            <rFont val="Tahoma"/>
            <family val="2"/>
          </rPr>
          <t xml:space="preserve">En el caso de ser el informante AGENTE DE RETENCION que informe Operaciones sin Retencion debera elegir "Sin Retencion"
</t>
        </r>
      </text>
    </comment>
    <comment ref="AA8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2" authorId="0" shapeId="0">
      <text>
        <r>
          <rPr>
            <sz val="9"/>
            <color indexed="81"/>
            <rFont val="Tahoma"/>
            <family val="2"/>
          </rPr>
          <t xml:space="preserve">Este campo debe completarse solo si la fecha informada en "PERIODO DE PAGO" es mayor a la informada en "PERIODO INFORMADO"
</t>
        </r>
      </text>
    </comment>
    <comment ref="AD82" authorId="0" shapeId="0">
      <text>
        <r>
          <rPr>
            <sz val="9"/>
            <color indexed="81"/>
            <rFont val="Tahoma"/>
            <family val="2"/>
          </rPr>
          <t xml:space="preserve">Este campo debe completarse solo si la fecha informada en "PERIODO DE PAGO" es mayor a la informada en "PERIODO INFORMADO"
</t>
        </r>
      </text>
    </comment>
    <comment ref="AE8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2" authorId="0" shapeId="0">
      <text>
        <r>
          <rPr>
            <sz val="9"/>
            <color indexed="81"/>
            <rFont val="Tahoma"/>
            <family val="2"/>
          </rPr>
          <t>Debe coincidir con lo informado en el Registro 2 - en el campo Numero de Identificacion del Bien de Capital u Obra de Infraestructura)</t>
        </r>
      </text>
    </comment>
    <comment ref="D8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3" authorId="0" shapeId="0">
      <text>
        <r>
          <rPr>
            <sz val="9"/>
            <color indexed="81"/>
            <rFont val="Tahoma"/>
            <family val="2"/>
          </rPr>
          <t>FORMATO AAAAMM
La fecha informada debe ser igual o posterior a Julio de 2016. Y debera ser MENOR o IGUAL a lo ingresado en el campo "Periodo Informado"</t>
        </r>
      </text>
    </comment>
    <comment ref="W8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3" authorId="0" shapeId="0">
      <text>
        <r>
          <rPr>
            <sz val="9"/>
            <color indexed="81"/>
            <rFont val="Tahoma"/>
            <family val="2"/>
          </rPr>
          <t xml:space="preserve">En el caso de ser el informante AGENTE DE RETENCION que informe Operaciones sin Retencion debera elegir "Sin Retencion"
</t>
        </r>
      </text>
    </comment>
    <comment ref="AA8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3" authorId="0" shapeId="0">
      <text>
        <r>
          <rPr>
            <sz val="9"/>
            <color indexed="81"/>
            <rFont val="Tahoma"/>
            <family val="2"/>
          </rPr>
          <t xml:space="preserve">Este campo debe completarse solo si la fecha informada en "PERIODO DE PAGO" es mayor a la informada en "PERIODO INFORMADO"
</t>
        </r>
      </text>
    </comment>
    <comment ref="AD83" authorId="0" shapeId="0">
      <text>
        <r>
          <rPr>
            <sz val="9"/>
            <color indexed="81"/>
            <rFont val="Tahoma"/>
            <family val="2"/>
          </rPr>
          <t xml:space="preserve">Este campo debe completarse solo si la fecha informada en "PERIODO DE PAGO" es mayor a la informada en "PERIODO INFORMADO"
</t>
        </r>
      </text>
    </comment>
    <comment ref="AE8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3" authorId="0" shapeId="0">
      <text>
        <r>
          <rPr>
            <sz val="9"/>
            <color indexed="81"/>
            <rFont val="Tahoma"/>
            <family val="2"/>
          </rPr>
          <t>Debe coincidir con lo informado en el Registro 2 - en el campo Numero de Identificacion del Bien de Capital u Obra de Infraestructura)</t>
        </r>
      </text>
    </comment>
    <comment ref="D8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4" authorId="0" shapeId="0">
      <text>
        <r>
          <rPr>
            <sz val="9"/>
            <color indexed="81"/>
            <rFont val="Tahoma"/>
            <family val="2"/>
          </rPr>
          <t>FORMATO AAAAMM
La fecha informada debe ser igual o posterior a Julio de 2016. Y debera ser MENOR o IGUAL a lo ingresado en el campo "Periodo Informado"</t>
        </r>
      </text>
    </comment>
    <comment ref="W8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4" authorId="0" shapeId="0">
      <text>
        <r>
          <rPr>
            <sz val="9"/>
            <color indexed="81"/>
            <rFont val="Tahoma"/>
            <family val="2"/>
          </rPr>
          <t xml:space="preserve">En el caso de ser el informante AGENTE DE RETENCION que informe Operaciones sin Retencion debera elegir "Sin Retencion"
</t>
        </r>
      </text>
    </comment>
    <comment ref="AA8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4" authorId="0" shapeId="0">
      <text>
        <r>
          <rPr>
            <sz val="9"/>
            <color indexed="81"/>
            <rFont val="Tahoma"/>
            <family val="2"/>
          </rPr>
          <t xml:space="preserve">Este campo debe completarse solo si la fecha informada en "PERIODO DE PAGO" es mayor a la informada en "PERIODO INFORMADO"
</t>
        </r>
      </text>
    </comment>
    <comment ref="AD84" authorId="0" shapeId="0">
      <text>
        <r>
          <rPr>
            <sz val="9"/>
            <color indexed="81"/>
            <rFont val="Tahoma"/>
            <family val="2"/>
          </rPr>
          <t xml:space="preserve">Este campo debe completarse solo si la fecha informada en "PERIODO DE PAGO" es mayor a la informada en "PERIODO INFORMADO"
</t>
        </r>
      </text>
    </comment>
    <comment ref="AE8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4" authorId="0" shapeId="0">
      <text>
        <r>
          <rPr>
            <sz val="9"/>
            <color indexed="81"/>
            <rFont val="Tahoma"/>
            <family val="2"/>
          </rPr>
          <t>Debe coincidir con lo informado en el Registro 2 - en el campo Numero de Identificacion del Bien de Capital u Obra de Infraestructura)</t>
        </r>
      </text>
    </comment>
    <comment ref="D8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5" authorId="0" shapeId="0">
      <text>
        <r>
          <rPr>
            <sz val="9"/>
            <color indexed="81"/>
            <rFont val="Tahoma"/>
            <family val="2"/>
          </rPr>
          <t>FORMATO AAAAMM
La fecha informada debe ser igual o posterior a Julio de 2016. Y debera ser MENOR o IGUAL a lo ingresado en el campo "Periodo Informado"</t>
        </r>
      </text>
    </comment>
    <comment ref="W8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5" authorId="0" shapeId="0">
      <text>
        <r>
          <rPr>
            <sz val="9"/>
            <color indexed="81"/>
            <rFont val="Tahoma"/>
            <family val="2"/>
          </rPr>
          <t xml:space="preserve">En el caso de ser el informante AGENTE DE RETENCION que informe Operaciones sin Retencion debera elegir "Sin Retencion"
</t>
        </r>
      </text>
    </comment>
    <comment ref="AA8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5" authorId="0" shapeId="0">
      <text>
        <r>
          <rPr>
            <sz val="9"/>
            <color indexed="81"/>
            <rFont val="Tahoma"/>
            <family val="2"/>
          </rPr>
          <t xml:space="preserve">Este campo debe completarse solo si la fecha informada en "PERIODO DE PAGO" es mayor a la informada en "PERIODO INFORMADO"
</t>
        </r>
      </text>
    </comment>
    <comment ref="AD85" authorId="0" shapeId="0">
      <text>
        <r>
          <rPr>
            <sz val="9"/>
            <color indexed="81"/>
            <rFont val="Tahoma"/>
            <family val="2"/>
          </rPr>
          <t xml:space="preserve">Este campo debe completarse solo si la fecha informada en "PERIODO DE PAGO" es mayor a la informada en "PERIODO INFORMADO"
</t>
        </r>
      </text>
    </comment>
    <comment ref="AE8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5" authorId="0" shapeId="0">
      <text>
        <r>
          <rPr>
            <sz val="9"/>
            <color indexed="81"/>
            <rFont val="Tahoma"/>
            <family val="2"/>
          </rPr>
          <t>Debe coincidir con lo informado en el Registro 2 - en el campo Numero de Identificacion del Bien de Capital u Obra de Infraestructura)</t>
        </r>
      </text>
    </comment>
    <comment ref="D8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6" authorId="0" shapeId="0">
      <text>
        <r>
          <rPr>
            <sz val="9"/>
            <color indexed="81"/>
            <rFont val="Tahoma"/>
            <family val="2"/>
          </rPr>
          <t>FORMATO AAAAMM
La fecha informada debe ser igual o posterior a Julio de 2016. Y debera ser MENOR o IGUAL a lo ingresado en el campo "Periodo Informado"</t>
        </r>
      </text>
    </comment>
    <comment ref="W8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6" authorId="0" shapeId="0">
      <text>
        <r>
          <rPr>
            <sz val="9"/>
            <color indexed="81"/>
            <rFont val="Tahoma"/>
            <family val="2"/>
          </rPr>
          <t xml:space="preserve">En el caso de ser el informante AGENTE DE RETENCION que informe Operaciones sin Retencion debera elegir "Sin Retencion"
</t>
        </r>
      </text>
    </comment>
    <comment ref="AA8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6" authorId="0" shapeId="0">
      <text>
        <r>
          <rPr>
            <sz val="9"/>
            <color indexed="81"/>
            <rFont val="Tahoma"/>
            <family val="2"/>
          </rPr>
          <t xml:space="preserve">Este campo debe completarse solo si la fecha informada en "PERIODO DE PAGO" es mayor a la informada en "PERIODO INFORMADO"
</t>
        </r>
      </text>
    </comment>
    <comment ref="AD86" authorId="0" shapeId="0">
      <text>
        <r>
          <rPr>
            <sz val="9"/>
            <color indexed="81"/>
            <rFont val="Tahoma"/>
            <family val="2"/>
          </rPr>
          <t xml:space="preserve">Este campo debe completarse solo si la fecha informada en "PERIODO DE PAGO" es mayor a la informada en "PERIODO INFORMADO"
</t>
        </r>
      </text>
    </comment>
    <comment ref="AE8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6" authorId="0" shapeId="0">
      <text>
        <r>
          <rPr>
            <sz val="9"/>
            <color indexed="81"/>
            <rFont val="Tahoma"/>
            <family val="2"/>
          </rPr>
          <t>Debe coincidir con lo informado en el Registro 2 - en el campo Numero de Identificacion del Bien de Capital u Obra de Infraestructura)</t>
        </r>
      </text>
    </comment>
    <comment ref="D8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7" authorId="0" shapeId="0">
      <text>
        <r>
          <rPr>
            <sz val="9"/>
            <color indexed="81"/>
            <rFont val="Tahoma"/>
            <family val="2"/>
          </rPr>
          <t>FORMATO AAAAMM
La fecha informada debe ser igual o posterior a Julio de 2016. Y debera ser MENOR o IGUAL a lo ingresado en el campo "Periodo Informado"</t>
        </r>
      </text>
    </comment>
    <comment ref="W8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7" authorId="0" shapeId="0">
      <text>
        <r>
          <rPr>
            <sz val="9"/>
            <color indexed="81"/>
            <rFont val="Tahoma"/>
            <family val="2"/>
          </rPr>
          <t xml:space="preserve">En el caso de ser el informante AGENTE DE RETENCION que informe Operaciones sin Retencion debera elegir "Sin Retencion"
</t>
        </r>
      </text>
    </comment>
    <comment ref="AA8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7" authorId="0" shapeId="0">
      <text>
        <r>
          <rPr>
            <sz val="9"/>
            <color indexed="81"/>
            <rFont val="Tahoma"/>
            <family val="2"/>
          </rPr>
          <t xml:space="preserve">Este campo debe completarse solo si la fecha informada en "PERIODO DE PAGO" es mayor a la informada en "PERIODO INFORMADO"
</t>
        </r>
      </text>
    </comment>
    <comment ref="AD87" authorId="0" shapeId="0">
      <text>
        <r>
          <rPr>
            <sz val="9"/>
            <color indexed="81"/>
            <rFont val="Tahoma"/>
            <family val="2"/>
          </rPr>
          <t xml:space="preserve">Este campo debe completarse solo si la fecha informada en "PERIODO DE PAGO" es mayor a la informada en "PERIODO INFORMADO"
</t>
        </r>
      </text>
    </comment>
    <comment ref="AE8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7" authorId="0" shapeId="0">
      <text>
        <r>
          <rPr>
            <sz val="9"/>
            <color indexed="81"/>
            <rFont val="Tahoma"/>
            <family val="2"/>
          </rPr>
          <t>Debe coincidir con lo informado en el Registro 2 - en el campo Numero de Identificacion del Bien de Capital u Obra de Infraestructura)</t>
        </r>
      </text>
    </comment>
    <comment ref="D8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8" authorId="0" shapeId="0">
      <text>
        <r>
          <rPr>
            <sz val="9"/>
            <color indexed="81"/>
            <rFont val="Tahoma"/>
            <family val="2"/>
          </rPr>
          <t>FORMATO AAAAMM
La fecha informada debe ser igual o posterior a Julio de 2016. Y debera ser MENOR o IGUAL a lo ingresado en el campo "Periodo Informado"</t>
        </r>
      </text>
    </comment>
    <comment ref="W8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8" authorId="0" shapeId="0">
      <text>
        <r>
          <rPr>
            <sz val="9"/>
            <color indexed="81"/>
            <rFont val="Tahoma"/>
            <family val="2"/>
          </rPr>
          <t xml:space="preserve">En el caso de ser el informante AGENTE DE RETENCION que informe Operaciones sin Retencion debera elegir "Sin Retencion"
</t>
        </r>
      </text>
    </comment>
    <comment ref="AA8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8" authorId="0" shapeId="0">
      <text>
        <r>
          <rPr>
            <sz val="9"/>
            <color indexed="81"/>
            <rFont val="Tahoma"/>
            <family val="2"/>
          </rPr>
          <t xml:space="preserve">Este campo debe completarse solo si la fecha informada en "PERIODO DE PAGO" es mayor a la informada en "PERIODO INFORMADO"
</t>
        </r>
      </text>
    </comment>
    <comment ref="AD88" authorId="0" shapeId="0">
      <text>
        <r>
          <rPr>
            <sz val="9"/>
            <color indexed="81"/>
            <rFont val="Tahoma"/>
            <family val="2"/>
          </rPr>
          <t xml:space="preserve">Este campo debe completarse solo si la fecha informada en "PERIODO DE PAGO" es mayor a la informada en "PERIODO INFORMADO"
</t>
        </r>
      </text>
    </comment>
    <comment ref="AE8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8" authorId="0" shapeId="0">
      <text>
        <r>
          <rPr>
            <sz val="9"/>
            <color indexed="81"/>
            <rFont val="Tahoma"/>
            <family val="2"/>
          </rPr>
          <t>Debe coincidir con lo informado en el Registro 2 - en el campo Numero de Identificacion del Bien de Capital u Obra de Infraestructura)</t>
        </r>
      </text>
    </comment>
    <comment ref="D8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9" authorId="0" shapeId="0">
      <text>
        <r>
          <rPr>
            <sz val="9"/>
            <color indexed="81"/>
            <rFont val="Tahoma"/>
            <family val="2"/>
          </rPr>
          <t>FORMATO AAAAMM
La fecha informada debe ser igual o posterior a Julio de 2016. Y debera ser MENOR o IGUAL a lo ingresado en el campo "Periodo Informado"</t>
        </r>
      </text>
    </comment>
    <comment ref="W8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9" authorId="0" shapeId="0">
      <text>
        <r>
          <rPr>
            <sz val="9"/>
            <color indexed="81"/>
            <rFont val="Tahoma"/>
            <family val="2"/>
          </rPr>
          <t xml:space="preserve">En el caso de ser el informante AGENTE DE RETENCION que informe Operaciones sin Retencion debera elegir "Sin Retencion"
</t>
        </r>
      </text>
    </comment>
    <comment ref="AA8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9" authorId="0" shapeId="0">
      <text>
        <r>
          <rPr>
            <sz val="9"/>
            <color indexed="81"/>
            <rFont val="Tahoma"/>
            <family val="2"/>
          </rPr>
          <t xml:space="preserve">Este campo debe completarse solo si la fecha informada en "PERIODO DE PAGO" es mayor a la informada en "PERIODO INFORMADO"
</t>
        </r>
      </text>
    </comment>
    <comment ref="AD89" authorId="0" shapeId="0">
      <text>
        <r>
          <rPr>
            <sz val="9"/>
            <color indexed="81"/>
            <rFont val="Tahoma"/>
            <family val="2"/>
          </rPr>
          <t xml:space="preserve">Este campo debe completarse solo si la fecha informada en "PERIODO DE PAGO" es mayor a la informada en "PERIODO INFORMADO"
</t>
        </r>
      </text>
    </comment>
    <comment ref="AE8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9" authorId="0" shapeId="0">
      <text>
        <r>
          <rPr>
            <sz val="9"/>
            <color indexed="81"/>
            <rFont val="Tahoma"/>
            <family val="2"/>
          </rPr>
          <t>Debe coincidir con lo informado en el Registro 2 - en el campo Numero de Identificacion del Bien de Capital u Obra de Infraestructura)</t>
        </r>
      </text>
    </comment>
    <comment ref="D9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0" authorId="0" shapeId="0">
      <text>
        <r>
          <rPr>
            <sz val="9"/>
            <color indexed="81"/>
            <rFont val="Tahoma"/>
            <family val="2"/>
          </rPr>
          <t>FORMATO AAAAMM
La fecha informada debe ser igual o posterior a Julio de 2016. Y debera ser MENOR o IGUAL a lo ingresado en el campo "Periodo Informado"</t>
        </r>
      </text>
    </comment>
    <comment ref="W9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0" authorId="0" shapeId="0">
      <text>
        <r>
          <rPr>
            <sz val="9"/>
            <color indexed="81"/>
            <rFont val="Tahoma"/>
            <family val="2"/>
          </rPr>
          <t xml:space="preserve">En el caso de ser el informante AGENTE DE RETENCION que informe Operaciones sin Retencion debera elegir "Sin Retencion"
</t>
        </r>
      </text>
    </comment>
    <comment ref="AA9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0" authorId="0" shapeId="0">
      <text>
        <r>
          <rPr>
            <sz val="9"/>
            <color indexed="81"/>
            <rFont val="Tahoma"/>
            <family val="2"/>
          </rPr>
          <t xml:space="preserve">Este campo debe completarse solo si la fecha informada en "PERIODO DE PAGO" es mayor a la informada en "PERIODO INFORMADO"
</t>
        </r>
      </text>
    </comment>
    <comment ref="AD90" authorId="0" shapeId="0">
      <text>
        <r>
          <rPr>
            <sz val="9"/>
            <color indexed="81"/>
            <rFont val="Tahoma"/>
            <family val="2"/>
          </rPr>
          <t xml:space="preserve">Este campo debe completarse solo si la fecha informada en "PERIODO DE PAGO" es mayor a la informada en "PERIODO INFORMADO"
</t>
        </r>
      </text>
    </comment>
    <comment ref="AE9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0" authorId="0" shapeId="0">
      <text>
        <r>
          <rPr>
            <sz val="9"/>
            <color indexed="81"/>
            <rFont val="Tahoma"/>
            <family val="2"/>
          </rPr>
          <t>Debe coincidir con lo informado en el Registro 2 - en el campo Numero de Identificacion del Bien de Capital u Obra de Infraestructura)</t>
        </r>
      </text>
    </comment>
    <comment ref="D9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1" authorId="0" shapeId="0">
      <text>
        <r>
          <rPr>
            <sz val="9"/>
            <color indexed="81"/>
            <rFont val="Tahoma"/>
            <family val="2"/>
          </rPr>
          <t>FORMATO AAAAMM
La fecha informada debe ser igual o posterior a Julio de 2016. Y debera ser MENOR o IGUAL a lo ingresado en el campo "Periodo Informado"</t>
        </r>
      </text>
    </comment>
    <comment ref="W9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1" authorId="0" shapeId="0">
      <text>
        <r>
          <rPr>
            <sz val="9"/>
            <color indexed="81"/>
            <rFont val="Tahoma"/>
            <family val="2"/>
          </rPr>
          <t xml:space="preserve">En el caso de ser el informante AGENTE DE RETENCION que informe Operaciones sin Retencion debera elegir "Sin Retencion"
</t>
        </r>
      </text>
    </comment>
    <comment ref="AA9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1" authorId="0" shapeId="0">
      <text>
        <r>
          <rPr>
            <sz val="9"/>
            <color indexed="81"/>
            <rFont val="Tahoma"/>
            <family val="2"/>
          </rPr>
          <t xml:space="preserve">Este campo debe completarse solo si la fecha informada en "PERIODO DE PAGO" es mayor a la informada en "PERIODO INFORMADO"
</t>
        </r>
      </text>
    </comment>
    <comment ref="AD91" authorId="0" shapeId="0">
      <text>
        <r>
          <rPr>
            <sz val="9"/>
            <color indexed="81"/>
            <rFont val="Tahoma"/>
            <family val="2"/>
          </rPr>
          <t xml:space="preserve">Este campo debe completarse solo si la fecha informada en "PERIODO DE PAGO" es mayor a la informada en "PERIODO INFORMADO"
</t>
        </r>
      </text>
    </comment>
    <comment ref="AE9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1" authorId="0" shapeId="0">
      <text>
        <r>
          <rPr>
            <sz val="9"/>
            <color indexed="81"/>
            <rFont val="Tahoma"/>
            <family val="2"/>
          </rPr>
          <t>Debe coincidir con lo informado en el Registro 2 - en el campo Numero de Identificacion del Bien de Capital u Obra de Infraestructura)</t>
        </r>
      </text>
    </comment>
    <comment ref="D9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2" authorId="0" shapeId="0">
      <text>
        <r>
          <rPr>
            <sz val="9"/>
            <color indexed="81"/>
            <rFont val="Tahoma"/>
            <family val="2"/>
          </rPr>
          <t>FORMATO AAAAMM
La fecha informada debe ser igual o posterior a Julio de 2016. Y debera ser MENOR o IGUAL a lo ingresado en el campo "Periodo Informado"</t>
        </r>
      </text>
    </comment>
    <comment ref="W9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2" authorId="0" shapeId="0">
      <text>
        <r>
          <rPr>
            <sz val="9"/>
            <color indexed="81"/>
            <rFont val="Tahoma"/>
            <family val="2"/>
          </rPr>
          <t xml:space="preserve">En el caso de ser el informante AGENTE DE RETENCION que informe Operaciones sin Retencion debera elegir "Sin Retencion"
</t>
        </r>
      </text>
    </comment>
    <comment ref="AA9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2" authorId="0" shapeId="0">
      <text>
        <r>
          <rPr>
            <sz val="9"/>
            <color indexed="81"/>
            <rFont val="Tahoma"/>
            <family val="2"/>
          </rPr>
          <t xml:space="preserve">Este campo debe completarse solo si la fecha informada en "PERIODO DE PAGO" es mayor a la informada en "PERIODO INFORMADO"
</t>
        </r>
      </text>
    </comment>
    <comment ref="AD92" authorId="0" shapeId="0">
      <text>
        <r>
          <rPr>
            <sz val="9"/>
            <color indexed="81"/>
            <rFont val="Tahoma"/>
            <family val="2"/>
          </rPr>
          <t xml:space="preserve">Este campo debe completarse solo si la fecha informada en "PERIODO DE PAGO" es mayor a la informada en "PERIODO INFORMADO"
</t>
        </r>
      </text>
    </comment>
    <comment ref="AE9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2" authorId="0" shapeId="0">
      <text>
        <r>
          <rPr>
            <sz val="9"/>
            <color indexed="81"/>
            <rFont val="Tahoma"/>
            <family val="2"/>
          </rPr>
          <t>Debe coincidir con lo informado en el Registro 2 - en el campo Numero de Identificacion del Bien de Capital u Obra de Infraestructura)</t>
        </r>
      </text>
    </comment>
    <comment ref="D9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3" authorId="0" shapeId="0">
      <text>
        <r>
          <rPr>
            <sz val="9"/>
            <color indexed="81"/>
            <rFont val="Tahoma"/>
            <family val="2"/>
          </rPr>
          <t>FORMATO AAAAMM
La fecha informada debe ser igual o posterior a Julio de 2016. Y debera ser MENOR o IGUAL a lo ingresado en el campo "Periodo Informado"</t>
        </r>
      </text>
    </comment>
    <comment ref="W9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3" authorId="0" shapeId="0">
      <text>
        <r>
          <rPr>
            <sz val="9"/>
            <color indexed="81"/>
            <rFont val="Tahoma"/>
            <family val="2"/>
          </rPr>
          <t xml:space="preserve">En el caso de ser el informante AGENTE DE RETENCION que informe Operaciones sin Retencion debera elegir "Sin Retencion"
</t>
        </r>
      </text>
    </comment>
    <comment ref="AA9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3" authorId="0" shapeId="0">
      <text>
        <r>
          <rPr>
            <sz val="9"/>
            <color indexed="81"/>
            <rFont val="Tahoma"/>
            <family val="2"/>
          </rPr>
          <t xml:space="preserve">Este campo debe completarse solo si la fecha informada en "PERIODO DE PAGO" es mayor a la informada en "PERIODO INFORMADO"
</t>
        </r>
      </text>
    </comment>
    <comment ref="AD93" authorId="0" shapeId="0">
      <text>
        <r>
          <rPr>
            <sz val="9"/>
            <color indexed="81"/>
            <rFont val="Tahoma"/>
            <family val="2"/>
          </rPr>
          <t xml:space="preserve">Este campo debe completarse solo si la fecha informada en "PERIODO DE PAGO" es mayor a la informada en "PERIODO INFORMADO"
</t>
        </r>
      </text>
    </comment>
    <comment ref="AE9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3" authorId="0" shapeId="0">
      <text>
        <r>
          <rPr>
            <sz val="9"/>
            <color indexed="81"/>
            <rFont val="Tahoma"/>
            <family val="2"/>
          </rPr>
          <t>Debe coincidir con lo informado en el Registro 2 - en el campo Numero de Identificacion del Bien de Capital u Obra de Infraestructura)</t>
        </r>
      </text>
    </comment>
    <comment ref="D9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4" authorId="0" shapeId="0">
      <text>
        <r>
          <rPr>
            <sz val="9"/>
            <color indexed="81"/>
            <rFont val="Tahoma"/>
            <family val="2"/>
          </rPr>
          <t>FORMATO AAAAMM
La fecha informada debe ser igual o posterior a Julio de 2016. Y debera ser MENOR o IGUAL a lo ingresado en el campo "Periodo Informado"</t>
        </r>
      </text>
    </comment>
    <comment ref="W9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4" authorId="0" shapeId="0">
      <text>
        <r>
          <rPr>
            <sz val="9"/>
            <color indexed="81"/>
            <rFont val="Tahoma"/>
            <family val="2"/>
          </rPr>
          <t xml:space="preserve">En el caso de ser el informante AGENTE DE RETENCION que informe Operaciones sin Retencion debera elegir "Sin Retencion"
</t>
        </r>
      </text>
    </comment>
    <comment ref="AA9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4" authorId="0" shapeId="0">
      <text>
        <r>
          <rPr>
            <sz val="9"/>
            <color indexed="81"/>
            <rFont val="Tahoma"/>
            <family val="2"/>
          </rPr>
          <t xml:space="preserve">Este campo debe completarse solo si la fecha informada en "PERIODO DE PAGO" es mayor a la informada en "PERIODO INFORMADO"
</t>
        </r>
      </text>
    </comment>
    <comment ref="AD94" authorId="0" shapeId="0">
      <text>
        <r>
          <rPr>
            <sz val="9"/>
            <color indexed="81"/>
            <rFont val="Tahoma"/>
            <family val="2"/>
          </rPr>
          <t xml:space="preserve">Este campo debe completarse solo si la fecha informada en "PERIODO DE PAGO" es mayor a la informada en "PERIODO INFORMADO"
</t>
        </r>
      </text>
    </comment>
    <comment ref="AE9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4" authorId="0" shapeId="0">
      <text>
        <r>
          <rPr>
            <sz val="9"/>
            <color indexed="81"/>
            <rFont val="Tahoma"/>
            <family val="2"/>
          </rPr>
          <t>Debe coincidir con lo informado en el Registro 2 - en el campo Numero de Identificacion del Bien de Capital u Obra de Infraestructura)</t>
        </r>
      </text>
    </comment>
    <comment ref="D9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5" authorId="0" shapeId="0">
      <text>
        <r>
          <rPr>
            <sz val="9"/>
            <color indexed="81"/>
            <rFont val="Tahoma"/>
            <family val="2"/>
          </rPr>
          <t>FORMATO AAAAMM
La fecha informada debe ser igual o posterior a Julio de 2016. Y debera ser MENOR o IGUAL a lo ingresado en el campo "Periodo Informado"</t>
        </r>
      </text>
    </comment>
    <comment ref="W9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5" authorId="0" shapeId="0">
      <text>
        <r>
          <rPr>
            <sz val="9"/>
            <color indexed="81"/>
            <rFont val="Tahoma"/>
            <family val="2"/>
          </rPr>
          <t xml:space="preserve">En el caso de ser el informante AGENTE DE RETENCION que informe Operaciones sin Retencion debera elegir "Sin Retencion"
</t>
        </r>
      </text>
    </comment>
    <comment ref="AA9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5" authorId="0" shapeId="0">
      <text>
        <r>
          <rPr>
            <sz val="9"/>
            <color indexed="81"/>
            <rFont val="Tahoma"/>
            <family val="2"/>
          </rPr>
          <t xml:space="preserve">Este campo debe completarse solo si la fecha informada en "PERIODO DE PAGO" es mayor a la informada en "PERIODO INFORMADO"
</t>
        </r>
      </text>
    </comment>
    <comment ref="AD95" authorId="0" shapeId="0">
      <text>
        <r>
          <rPr>
            <sz val="9"/>
            <color indexed="81"/>
            <rFont val="Tahoma"/>
            <family val="2"/>
          </rPr>
          <t xml:space="preserve">Este campo debe completarse solo si la fecha informada en "PERIODO DE PAGO" es mayor a la informada en "PERIODO INFORMADO"
</t>
        </r>
      </text>
    </comment>
    <comment ref="AE9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5" authorId="0" shapeId="0">
      <text>
        <r>
          <rPr>
            <sz val="9"/>
            <color indexed="81"/>
            <rFont val="Tahoma"/>
            <family val="2"/>
          </rPr>
          <t>Debe coincidir con lo informado en el Registro 2 - en el campo Numero de Identificacion del Bien de Capital u Obra de Infraestructura)</t>
        </r>
      </text>
    </comment>
    <comment ref="D9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6" authorId="0" shapeId="0">
      <text>
        <r>
          <rPr>
            <sz val="9"/>
            <color indexed="81"/>
            <rFont val="Tahoma"/>
            <family val="2"/>
          </rPr>
          <t>FORMATO AAAAMM
La fecha informada debe ser igual o posterior a Julio de 2016. Y debera ser MENOR o IGUAL a lo ingresado en el campo "Periodo Informado"</t>
        </r>
      </text>
    </comment>
    <comment ref="W9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6" authorId="0" shapeId="0">
      <text>
        <r>
          <rPr>
            <sz val="9"/>
            <color indexed="81"/>
            <rFont val="Tahoma"/>
            <family val="2"/>
          </rPr>
          <t xml:space="preserve">En el caso de ser el informante AGENTE DE RETENCION que informe Operaciones sin Retencion debera elegir "Sin Retencion"
</t>
        </r>
      </text>
    </comment>
    <comment ref="AA9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6" authorId="0" shapeId="0">
      <text>
        <r>
          <rPr>
            <sz val="9"/>
            <color indexed="81"/>
            <rFont val="Tahoma"/>
            <family val="2"/>
          </rPr>
          <t xml:space="preserve">Este campo debe completarse solo si la fecha informada en "PERIODO DE PAGO" es mayor a la informada en "PERIODO INFORMADO"
</t>
        </r>
      </text>
    </comment>
    <comment ref="AD96" authorId="0" shapeId="0">
      <text>
        <r>
          <rPr>
            <sz val="9"/>
            <color indexed="81"/>
            <rFont val="Tahoma"/>
            <family val="2"/>
          </rPr>
          <t xml:space="preserve">Este campo debe completarse solo si la fecha informada en "PERIODO DE PAGO" es mayor a la informada en "PERIODO INFORMADO"
</t>
        </r>
      </text>
    </comment>
    <comment ref="AE9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6" authorId="0" shapeId="0">
      <text>
        <r>
          <rPr>
            <sz val="9"/>
            <color indexed="81"/>
            <rFont val="Tahoma"/>
            <family val="2"/>
          </rPr>
          <t>Debe coincidir con lo informado en el Registro 2 - en el campo Numero de Identificacion del Bien de Capital u Obra de Infraestructura)</t>
        </r>
      </text>
    </comment>
    <comment ref="D9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7" authorId="0" shapeId="0">
      <text>
        <r>
          <rPr>
            <sz val="9"/>
            <color indexed="81"/>
            <rFont val="Tahoma"/>
            <family val="2"/>
          </rPr>
          <t>FORMATO AAAAMM
La fecha informada debe ser igual o posterior a Julio de 2016. Y debera ser MENOR o IGUAL a lo ingresado en el campo "Periodo Informado"</t>
        </r>
      </text>
    </comment>
    <comment ref="W9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7" authorId="0" shapeId="0">
      <text>
        <r>
          <rPr>
            <sz val="9"/>
            <color indexed="81"/>
            <rFont val="Tahoma"/>
            <family val="2"/>
          </rPr>
          <t xml:space="preserve">En el caso de ser el informante AGENTE DE RETENCION que informe Operaciones sin Retencion debera elegir "Sin Retencion"
</t>
        </r>
      </text>
    </comment>
    <comment ref="AA9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7" authorId="0" shapeId="0">
      <text>
        <r>
          <rPr>
            <sz val="9"/>
            <color indexed="81"/>
            <rFont val="Tahoma"/>
            <family val="2"/>
          </rPr>
          <t xml:space="preserve">Este campo debe completarse solo si la fecha informada en "PERIODO DE PAGO" es mayor a la informada en "PERIODO INFORMADO"
</t>
        </r>
      </text>
    </comment>
    <comment ref="AD97" authorId="0" shapeId="0">
      <text>
        <r>
          <rPr>
            <sz val="9"/>
            <color indexed="81"/>
            <rFont val="Tahoma"/>
            <family val="2"/>
          </rPr>
          <t xml:space="preserve">Este campo debe completarse solo si la fecha informada en "PERIODO DE PAGO" es mayor a la informada en "PERIODO INFORMADO"
</t>
        </r>
      </text>
    </comment>
    <comment ref="AE9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7" authorId="0" shapeId="0">
      <text>
        <r>
          <rPr>
            <sz val="9"/>
            <color indexed="81"/>
            <rFont val="Tahoma"/>
            <family val="2"/>
          </rPr>
          <t>Debe coincidir con lo informado en el Registro 2 - en el campo Numero de Identificacion del Bien de Capital u Obra de Infraestructura)</t>
        </r>
      </text>
    </comment>
    <comment ref="D9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8" authorId="0" shapeId="0">
      <text>
        <r>
          <rPr>
            <sz val="9"/>
            <color indexed="81"/>
            <rFont val="Tahoma"/>
            <family val="2"/>
          </rPr>
          <t>FORMATO AAAAMM
La fecha informada debe ser igual o posterior a Julio de 2016. Y debera ser MENOR o IGUAL a lo ingresado en el campo "Periodo Informado"</t>
        </r>
      </text>
    </comment>
    <comment ref="W9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8" authorId="0" shapeId="0">
      <text>
        <r>
          <rPr>
            <sz val="9"/>
            <color indexed="81"/>
            <rFont val="Tahoma"/>
            <family val="2"/>
          </rPr>
          <t xml:space="preserve">En el caso de ser el informante AGENTE DE RETENCION que informe Operaciones sin Retencion debera elegir "Sin Retencion"
</t>
        </r>
      </text>
    </comment>
    <comment ref="AA9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8" authorId="0" shapeId="0">
      <text>
        <r>
          <rPr>
            <sz val="9"/>
            <color indexed="81"/>
            <rFont val="Tahoma"/>
            <family val="2"/>
          </rPr>
          <t xml:space="preserve">Este campo debe completarse solo si la fecha informada en "PERIODO DE PAGO" es mayor a la informada en "PERIODO INFORMADO"
</t>
        </r>
      </text>
    </comment>
    <comment ref="AD98" authorId="0" shapeId="0">
      <text>
        <r>
          <rPr>
            <sz val="9"/>
            <color indexed="81"/>
            <rFont val="Tahoma"/>
            <family val="2"/>
          </rPr>
          <t xml:space="preserve">Este campo debe completarse solo si la fecha informada en "PERIODO DE PAGO" es mayor a la informada en "PERIODO INFORMADO"
</t>
        </r>
      </text>
    </comment>
    <comment ref="AE9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8" authorId="0" shapeId="0">
      <text>
        <r>
          <rPr>
            <sz val="9"/>
            <color indexed="81"/>
            <rFont val="Tahoma"/>
            <family val="2"/>
          </rPr>
          <t>Debe coincidir con lo informado en el Registro 2 - en el campo Numero de Identificacion del Bien de Capital u Obra de Infraestructura)</t>
        </r>
      </text>
    </comment>
    <comment ref="D9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9" authorId="0" shapeId="0">
      <text>
        <r>
          <rPr>
            <sz val="9"/>
            <color indexed="81"/>
            <rFont val="Tahoma"/>
            <family val="2"/>
          </rPr>
          <t>FORMATO AAAAMM
La fecha informada debe ser igual o posterior a Julio de 2016. Y debera ser MENOR o IGUAL a lo ingresado en el campo "Periodo Informado"</t>
        </r>
      </text>
    </comment>
    <comment ref="W9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9" authorId="0" shapeId="0">
      <text>
        <r>
          <rPr>
            <sz val="9"/>
            <color indexed="81"/>
            <rFont val="Tahoma"/>
            <family val="2"/>
          </rPr>
          <t xml:space="preserve">En el caso de ser el informante AGENTE DE RETENCION que informe Operaciones sin Retencion debera elegir "Sin Retencion"
</t>
        </r>
      </text>
    </comment>
    <comment ref="AA9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9" authorId="0" shapeId="0">
      <text>
        <r>
          <rPr>
            <sz val="9"/>
            <color indexed="81"/>
            <rFont val="Tahoma"/>
            <family val="2"/>
          </rPr>
          <t xml:space="preserve">Este campo debe completarse solo si la fecha informada en "PERIODO DE PAGO" es mayor a la informada en "PERIODO INFORMADO"
</t>
        </r>
      </text>
    </comment>
    <comment ref="AD99" authorId="0" shapeId="0">
      <text>
        <r>
          <rPr>
            <sz val="9"/>
            <color indexed="81"/>
            <rFont val="Tahoma"/>
            <family val="2"/>
          </rPr>
          <t xml:space="preserve">Este campo debe completarse solo si la fecha informada en "PERIODO DE PAGO" es mayor a la informada en "PERIODO INFORMADO"
</t>
        </r>
      </text>
    </comment>
    <comment ref="AE9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9" authorId="0" shapeId="0">
      <text>
        <r>
          <rPr>
            <sz val="9"/>
            <color indexed="81"/>
            <rFont val="Tahoma"/>
            <family val="2"/>
          </rPr>
          <t>Debe coincidir con lo informado en el Registro 2 - en el campo Numero de Identificacion del Bien de Capital u Obra de Infraestructura)</t>
        </r>
      </text>
    </comment>
    <comment ref="D10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0" authorId="0" shapeId="0">
      <text>
        <r>
          <rPr>
            <sz val="9"/>
            <color indexed="81"/>
            <rFont val="Tahoma"/>
            <family val="2"/>
          </rPr>
          <t>FORMATO AAAAMM
La fecha informada debe ser igual o posterior a Julio de 2016. Y debera ser MENOR o IGUAL a lo ingresado en el campo "Periodo Informado"</t>
        </r>
      </text>
    </comment>
    <comment ref="W10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0" authorId="0" shapeId="0">
      <text>
        <r>
          <rPr>
            <sz val="9"/>
            <color indexed="81"/>
            <rFont val="Tahoma"/>
            <family val="2"/>
          </rPr>
          <t xml:space="preserve">En el caso de ser el informante AGENTE DE RETENCION que informe Operaciones sin Retencion debera elegir "Sin Retencion"
</t>
        </r>
      </text>
    </comment>
    <comment ref="AA10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0" authorId="0" shapeId="0">
      <text>
        <r>
          <rPr>
            <sz val="9"/>
            <color indexed="81"/>
            <rFont val="Tahoma"/>
            <family val="2"/>
          </rPr>
          <t xml:space="preserve">Este campo debe completarse solo si la fecha informada en "PERIODO DE PAGO" es mayor a la informada en "PERIODO INFORMADO"
</t>
        </r>
      </text>
    </comment>
    <comment ref="AD100" authorId="0" shapeId="0">
      <text>
        <r>
          <rPr>
            <sz val="9"/>
            <color indexed="81"/>
            <rFont val="Tahoma"/>
            <family val="2"/>
          </rPr>
          <t xml:space="preserve">Este campo debe completarse solo si la fecha informada en "PERIODO DE PAGO" es mayor a la informada en "PERIODO INFORMADO"
</t>
        </r>
      </text>
    </comment>
    <comment ref="AE10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0" authorId="0" shapeId="0">
      <text>
        <r>
          <rPr>
            <sz val="9"/>
            <color indexed="81"/>
            <rFont val="Tahoma"/>
            <family val="2"/>
          </rPr>
          <t>Debe coincidir con lo informado en el Registro 2 - en el campo Numero de Identificacion del Bien de Capital u Obra de Infraestructura)</t>
        </r>
      </text>
    </comment>
    <comment ref="D10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1" authorId="0" shapeId="0">
      <text>
        <r>
          <rPr>
            <sz val="9"/>
            <color indexed="81"/>
            <rFont val="Tahoma"/>
            <family val="2"/>
          </rPr>
          <t>FORMATO AAAAMM
La fecha informada debe ser igual o posterior a Julio de 2016. Y debera ser MENOR o IGUAL a lo ingresado en el campo "Periodo Informado"</t>
        </r>
      </text>
    </comment>
    <comment ref="W10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1" authorId="0" shapeId="0">
      <text>
        <r>
          <rPr>
            <sz val="9"/>
            <color indexed="81"/>
            <rFont val="Tahoma"/>
            <family val="2"/>
          </rPr>
          <t xml:space="preserve">En el caso de ser el informante AGENTE DE RETENCION que informe Operaciones sin Retencion debera elegir "Sin Retencion"
</t>
        </r>
      </text>
    </comment>
    <comment ref="AA10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1" authorId="0" shapeId="0">
      <text>
        <r>
          <rPr>
            <sz val="9"/>
            <color indexed="81"/>
            <rFont val="Tahoma"/>
            <family val="2"/>
          </rPr>
          <t xml:space="preserve">Este campo debe completarse solo si la fecha informada en "PERIODO DE PAGO" es mayor a la informada en "PERIODO INFORMADO"
</t>
        </r>
      </text>
    </comment>
    <comment ref="AD101" authorId="0" shapeId="0">
      <text>
        <r>
          <rPr>
            <sz val="9"/>
            <color indexed="81"/>
            <rFont val="Tahoma"/>
            <family val="2"/>
          </rPr>
          <t xml:space="preserve">Este campo debe completarse solo si la fecha informada en "PERIODO DE PAGO" es mayor a la informada en "PERIODO INFORMADO"
</t>
        </r>
      </text>
    </comment>
    <comment ref="AE10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1" authorId="0" shapeId="0">
      <text>
        <r>
          <rPr>
            <sz val="9"/>
            <color indexed="81"/>
            <rFont val="Tahoma"/>
            <family val="2"/>
          </rPr>
          <t>Debe coincidir con lo informado en el Registro 2 - en el campo Numero de Identificacion del Bien de Capital u Obra de Infraestructura)</t>
        </r>
      </text>
    </comment>
    <comment ref="D10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2" authorId="0" shapeId="0">
      <text>
        <r>
          <rPr>
            <sz val="9"/>
            <color indexed="81"/>
            <rFont val="Tahoma"/>
            <family val="2"/>
          </rPr>
          <t>FORMATO AAAAMM
La fecha informada debe ser igual o posterior a Julio de 2016. Y debera ser MENOR o IGUAL a lo ingresado en el campo "Periodo Informado"</t>
        </r>
      </text>
    </comment>
    <comment ref="W10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2" authorId="0" shapeId="0">
      <text>
        <r>
          <rPr>
            <sz val="9"/>
            <color indexed="81"/>
            <rFont val="Tahoma"/>
            <family val="2"/>
          </rPr>
          <t xml:space="preserve">En el caso de ser el informante AGENTE DE RETENCION que informe Operaciones sin Retencion debera elegir "Sin Retencion"
</t>
        </r>
      </text>
    </comment>
    <comment ref="AA10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2" authorId="0" shapeId="0">
      <text>
        <r>
          <rPr>
            <sz val="9"/>
            <color indexed="81"/>
            <rFont val="Tahoma"/>
            <family val="2"/>
          </rPr>
          <t xml:space="preserve">Este campo debe completarse solo si la fecha informada en "PERIODO DE PAGO" es mayor a la informada en "PERIODO INFORMADO"
</t>
        </r>
      </text>
    </comment>
    <comment ref="AD102" authorId="0" shapeId="0">
      <text>
        <r>
          <rPr>
            <sz val="9"/>
            <color indexed="81"/>
            <rFont val="Tahoma"/>
            <family val="2"/>
          </rPr>
          <t xml:space="preserve">Este campo debe completarse solo si la fecha informada en "PERIODO DE PAGO" es mayor a la informada en "PERIODO INFORMADO"
</t>
        </r>
      </text>
    </comment>
    <comment ref="AE10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2" authorId="0" shapeId="0">
      <text>
        <r>
          <rPr>
            <sz val="9"/>
            <color indexed="81"/>
            <rFont val="Tahoma"/>
            <family val="2"/>
          </rPr>
          <t>Debe coincidir con lo informado en el Registro 2 - en el campo Numero de Identificacion del Bien de Capital u Obra de Infraestructura)</t>
        </r>
      </text>
    </comment>
    <comment ref="D10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3" authorId="0" shapeId="0">
      <text>
        <r>
          <rPr>
            <sz val="9"/>
            <color indexed="81"/>
            <rFont val="Tahoma"/>
            <family val="2"/>
          </rPr>
          <t>FORMATO AAAAMM
La fecha informada debe ser igual o posterior a Julio de 2016. Y debera ser MENOR o IGUAL a lo ingresado en el campo "Periodo Informado"</t>
        </r>
      </text>
    </comment>
    <comment ref="W10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3" authorId="0" shapeId="0">
      <text>
        <r>
          <rPr>
            <sz val="9"/>
            <color indexed="81"/>
            <rFont val="Tahoma"/>
            <family val="2"/>
          </rPr>
          <t xml:space="preserve">En el caso de ser el informante AGENTE DE RETENCION que informe Operaciones sin Retencion debera elegir "Sin Retencion"
</t>
        </r>
      </text>
    </comment>
    <comment ref="AA10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3" authorId="0" shapeId="0">
      <text>
        <r>
          <rPr>
            <sz val="9"/>
            <color indexed="81"/>
            <rFont val="Tahoma"/>
            <family val="2"/>
          </rPr>
          <t xml:space="preserve">Este campo debe completarse solo si la fecha informada en "PERIODO DE PAGO" es mayor a la informada en "PERIODO INFORMADO"
</t>
        </r>
      </text>
    </comment>
    <comment ref="AD103" authorId="0" shapeId="0">
      <text>
        <r>
          <rPr>
            <sz val="9"/>
            <color indexed="81"/>
            <rFont val="Tahoma"/>
            <family val="2"/>
          </rPr>
          <t xml:space="preserve">Este campo debe completarse solo si la fecha informada en "PERIODO DE PAGO" es mayor a la informada en "PERIODO INFORMADO"
</t>
        </r>
      </text>
    </comment>
    <comment ref="AE10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3" authorId="0" shapeId="0">
      <text>
        <r>
          <rPr>
            <sz val="9"/>
            <color indexed="81"/>
            <rFont val="Tahoma"/>
            <family val="2"/>
          </rPr>
          <t>Debe coincidir con lo informado en el Registro 2 - en el campo Numero de Identificacion del Bien de Capital u Obra de Infraestructura)</t>
        </r>
      </text>
    </comment>
    <comment ref="D10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4" authorId="0" shapeId="0">
      <text>
        <r>
          <rPr>
            <sz val="9"/>
            <color indexed="81"/>
            <rFont val="Tahoma"/>
            <family val="2"/>
          </rPr>
          <t>FORMATO AAAAMM
La fecha informada debe ser igual o posterior a Julio de 2016. Y debera ser MENOR o IGUAL a lo ingresado en el campo "Periodo Informado"</t>
        </r>
      </text>
    </comment>
    <comment ref="W10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4" authorId="0" shapeId="0">
      <text>
        <r>
          <rPr>
            <sz val="9"/>
            <color indexed="81"/>
            <rFont val="Tahoma"/>
            <family val="2"/>
          </rPr>
          <t xml:space="preserve">En el caso de ser el informante AGENTE DE RETENCION que informe Operaciones sin Retencion debera elegir "Sin Retencion"
</t>
        </r>
      </text>
    </comment>
    <comment ref="AA10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4" authorId="0" shapeId="0">
      <text>
        <r>
          <rPr>
            <sz val="9"/>
            <color indexed="81"/>
            <rFont val="Tahoma"/>
            <family val="2"/>
          </rPr>
          <t xml:space="preserve">Este campo debe completarse solo si la fecha informada en "PERIODO DE PAGO" es mayor a la informada en "PERIODO INFORMADO"
</t>
        </r>
      </text>
    </comment>
    <comment ref="AD104" authorId="0" shapeId="0">
      <text>
        <r>
          <rPr>
            <sz val="9"/>
            <color indexed="81"/>
            <rFont val="Tahoma"/>
            <family val="2"/>
          </rPr>
          <t xml:space="preserve">Este campo debe completarse solo si la fecha informada en "PERIODO DE PAGO" es mayor a la informada en "PERIODO INFORMADO"
</t>
        </r>
      </text>
    </comment>
    <comment ref="AE10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4" authorId="0" shapeId="0">
      <text>
        <r>
          <rPr>
            <sz val="9"/>
            <color indexed="81"/>
            <rFont val="Tahoma"/>
            <family val="2"/>
          </rPr>
          <t>Debe coincidir con lo informado en el Registro 2 - en el campo Numero de Identificacion del Bien de Capital u Obra de Infraestructura)</t>
        </r>
      </text>
    </comment>
    <comment ref="D10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5" authorId="0" shapeId="0">
      <text>
        <r>
          <rPr>
            <sz val="9"/>
            <color indexed="81"/>
            <rFont val="Tahoma"/>
            <family val="2"/>
          </rPr>
          <t>FORMATO AAAAMM
La fecha informada debe ser igual o posterior a Julio de 2016. Y debera ser MENOR o IGUAL a lo ingresado en el campo "Periodo Informado"</t>
        </r>
      </text>
    </comment>
    <comment ref="W10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5" authorId="0" shapeId="0">
      <text>
        <r>
          <rPr>
            <sz val="9"/>
            <color indexed="81"/>
            <rFont val="Tahoma"/>
            <family val="2"/>
          </rPr>
          <t xml:space="preserve">En el caso de ser el informante AGENTE DE RETENCION que informe Operaciones sin Retencion debera elegir "Sin Retencion"
</t>
        </r>
      </text>
    </comment>
    <comment ref="AA10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5" authorId="0" shapeId="0">
      <text>
        <r>
          <rPr>
            <sz val="9"/>
            <color indexed="81"/>
            <rFont val="Tahoma"/>
            <family val="2"/>
          </rPr>
          <t xml:space="preserve">Este campo debe completarse solo si la fecha informada en "PERIODO DE PAGO" es mayor a la informada en "PERIODO INFORMADO"
</t>
        </r>
      </text>
    </comment>
    <comment ref="AD105" authorId="0" shapeId="0">
      <text>
        <r>
          <rPr>
            <sz val="9"/>
            <color indexed="81"/>
            <rFont val="Tahoma"/>
            <family val="2"/>
          </rPr>
          <t xml:space="preserve">Este campo debe completarse solo si la fecha informada en "PERIODO DE PAGO" es mayor a la informada en "PERIODO INFORMADO"
</t>
        </r>
      </text>
    </comment>
    <comment ref="AE10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5" authorId="0" shapeId="0">
      <text>
        <r>
          <rPr>
            <sz val="9"/>
            <color indexed="81"/>
            <rFont val="Tahoma"/>
            <family val="2"/>
          </rPr>
          <t>Debe coincidir con lo informado en el Registro 2 - en el campo Numero de Identificacion del Bien de Capital u Obra de Infraestructura)</t>
        </r>
      </text>
    </comment>
    <comment ref="D10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6" authorId="0" shapeId="0">
      <text>
        <r>
          <rPr>
            <sz val="9"/>
            <color indexed="81"/>
            <rFont val="Tahoma"/>
            <family val="2"/>
          </rPr>
          <t>FORMATO AAAAMM
La fecha informada debe ser igual o posterior a Julio de 2016. Y debera ser MENOR o IGUAL a lo ingresado en el campo "Periodo Informado"</t>
        </r>
      </text>
    </comment>
    <comment ref="W10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6" authorId="0" shapeId="0">
      <text>
        <r>
          <rPr>
            <sz val="9"/>
            <color indexed="81"/>
            <rFont val="Tahoma"/>
            <family val="2"/>
          </rPr>
          <t xml:space="preserve">En el caso de ser el informante AGENTE DE RETENCION que informe Operaciones sin Retencion debera elegir "Sin Retencion"
</t>
        </r>
      </text>
    </comment>
    <comment ref="AA10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6" authorId="0" shapeId="0">
      <text>
        <r>
          <rPr>
            <sz val="9"/>
            <color indexed="81"/>
            <rFont val="Tahoma"/>
            <family val="2"/>
          </rPr>
          <t xml:space="preserve">Este campo debe completarse solo si la fecha informada en "PERIODO DE PAGO" es mayor a la informada en "PERIODO INFORMADO"
</t>
        </r>
      </text>
    </comment>
    <comment ref="AD106" authorId="0" shapeId="0">
      <text>
        <r>
          <rPr>
            <sz val="9"/>
            <color indexed="81"/>
            <rFont val="Tahoma"/>
            <family val="2"/>
          </rPr>
          <t xml:space="preserve">Este campo debe completarse solo si la fecha informada en "PERIODO DE PAGO" es mayor a la informada en "PERIODO INFORMADO"
</t>
        </r>
      </text>
    </comment>
    <comment ref="AE10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6" authorId="0" shapeId="0">
      <text>
        <r>
          <rPr>
            <sz val="9"/>
            <color indexed="81"/>
            <rFont val="Tahoma"/>
            <family val="2"/>
          </rPr>
          <t>Debe coincidir con lo informado en el Registro 2 - en el campo Numero de Identificacion del Bien de Capital u Obra de Infraestructura)</t>
        </r>
      </text>
    </comment>
    <comment ref="D10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7" authorId="0" shapeId="0">
      <text>
        <r>
          <rPr>
            <sz val="9"/>
            <color indexed="81"/>
            <rFont val="Tahoma"/>
            <family val="2"/>
          </rPr>
          <t>FORMATO AAAAMM
La fecha informada debe ser igual o posterior a Julio de 2016. Y debera ser MENOR o IGUAL a lo ingresado en el campo "Periodo Informado"</t>
        </r>
      </text>
    </comment>
    <comment ref="W10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7" authorId="0" shapeId="0">
      <text>
        <r>
          <rPr>
            <sz val="9"/>
            <color indexed="81"/>
            <rFont val="Tahoma"/>
            <family val="2"/>
          </rPr>
          <t xml:space="preserve">En el caso de ser el informante AGENTE DE RETENCION que informe Operaciones sin Retencion debera elegir "Sin Retencion"
</t>
        </r>
      </text>
    </comment>
    <comment ref="AA10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7" authorId="0" shapeId="0">
      <text>
        <r>
          <rPr>
            <sz val="9"/>
            <color indexed="81"/>
            <rFont val="Tahoma"/>
            <family val="2"/>
          </rPr>
          <t xml:space="preserve">Este campo debe completarse solo si la fecha informada en "PERIODO DE PAGO" es mayor a la informada en "PERIODO INFORMADO"
</t>
        </r>
      </text>
    </comment>
    <comment ref="AD107" authorId="0" shapeId="0">
      <text>
        <r>
          <rPr>
            <sz val="9"/>
            <color indexed="81"/>
            <rFont val="Tahoma"/>
            <family val="2"/>
          </rPr>
          <t xml:space="preserve">Este campo debe completarse solo si la fecha informada en "PERIODO DE PAGO" es mayor a la informada en "PERIODO INFORMADO"
</t>
        </r>
      </text>
    </comment>
    <comment ref="AE10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7" authorId="0" shapeId="0">
      <text>
        <r>
          <rPr>
            <sz val="9"/>
            <color indexed="81"/>
            <rFont val="Tahoma"/>
            <family val="2"/>
          </rPr>
          <t>Debe coincidir con lo informado en el Registro 2 - en el campo Numero de Identificacion del Bien de Capital u Obra de Infraestructura)</t>
        </r>
      </text>
    </comment>
    <comment ref="D10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8" authorId="0" shapeId="0">
      <text>
        <r>
          <rPr>
            <sz val="9"/>
            <color indexed="81"/>
            <rFont val="Tahoma"/>
            <family val="2"/>
          </rPr>
          <t>FORMATO AAAAMM
La fecha informada debe ser igual o posterior a Julio de 2016. Y debera ser MENOR o IGUAL a lo ingresado en el campo "Periodo Informado"</t>
        </r>
      </text>
    </comment>
    <comment ref="W10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8" authorId="0" shapeId="0">
      <text>
        <r>
          <rPr>
            <sz val="9"/>
            <color indexed="81"/>
            <rFont val="Tahoma"/>
            <family val="2"/>
          </rPr>
          <t xml:space="preserve">En el caso de ser el informante AGENTE DE RETENCION que informe Operaciones sin Retencion debera elegir "Sin Retencion"
</t>
        </r>
      </text>
    </comment>
    <comment ref="AA10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8" authorId="0" shapeId="0">
      <text>
        <r>
          <rPr>
            <sz val="9"/>
            <color indexed="81"/>
            <rFont val="Tahoma"/>
            <family val="2"/>
          </rPr>
          <t xml:space="preserve">Este campo debe completarse solo si la fecha informada en "PERIODO DE PAGO" es mayor a la informada en "PERIODO INFORMADO"
</t>
        </r>
      </text>
    </comment>
    <comment ref="AD108" authorId="0" shapeId="0">
      <text>
        <r>
          <rPr>
            <sz val="9"/>
            <color indexed="81"/>
            <rFont val="Tahoma"/>
            <family val="2"/>
          </rPr>
          <t xml:space="preserve">Este campo debe completarse solo si la fecha informada en "PERIODO DE PAGO" es mayor a la informada en "PERIODO INFORMADO"
</t>
        </r>
      </text>
    </comment>
    <comment ref="AE10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8" authorId="0" shapeId="0">
      <text>
        <r>
          <rPr>
            <sz val="9"/>
            <color indexed="81"/>
            <rFont val="Tahoma"/>
            <family val="2"/>
          </rPr>
          <t>Debe coincidir con lo informado en el Registro 2 - en el campo Numero de Identificacion del Bien de Capital u Obra de Infraestructura)</t>
        </r>
      </text>
    </comment>
    <comment ref="D10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9" authorId="0" shapeId="0">
      <text>
        <r>
          <rPr>
            <sz val="9"/>
            <color indexed="81"/>
            <rFont val="Tahoma"/>
            <family val="2"/>
          </rPr>
          <t>FORMATO AAAAMM
La fecha informada debe ser igual o posterior a Julio de 2016. Y debera ser MENOR o IGUAL a lo ingresado en el campo "Periodo Informado"</t>
        </r>
      </text>
    </comment>
    <comment ref="W10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9" authorId="0" shapeId="0">
      <text>
        <r>
          <rPr>
            <sz val="9"/>
            <color indexed="81"/>
            <rFont val="Tahoma"/>
            <family val="2"/>
          </rPr>
          <t xml:space="preserve">En el caso de ser el informante AGENTE DE RETENCION que informe Operaciones sin Retencion debera elegir "Sin Retencion"
</t>
        </r>
      </text>
    </comment>
    <comment ref="AA10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9" authorId="0" shapeId="0">
      <text>
        <r>
          <rPr>
            <sz val="9"/>
            <color indexed="81"/>
            <rFont val="Tahoma"/>
            <family val="2"/>
          </rPr>
          <t xml:space="preserve">Este campo debe completarse solo si la fecha informada en "PERIODO DE PAGO" es mayor a la informada en "PERIODO INFORMADO"
</t>
        </r>
      </text>
    </comment>
    <comment ref="AD109" authorId="0" shapeId="0">
      <text>
        <r>
          <rPr>
            <sz val="9"/>
            <color indexed="81"/>
            <rFont val="Tahoma"/>
            <family val="2"/>
          </rPr>
          <t xml:space="preserve">Este campo debe completarse solo si la fecha informada en "PERIODO DE PAGO" es mayor a la informada en "PERIODO INFORMADO"
</t>
        </r>
      </text>
    </comment>
    <comment ref="AE10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9" authorId="0" shapeId="0">
      <text>
        <r>
          <rPr>
            <sz val="9"/>
            <color indexed="81"/>
            <rFont val="Tahoma"/>
            <family val="2"/>
          </rPr>
          <t>Debe coincidir con lo informado en el Registro 2 - en el campo Numero de Identificacion del Bien de Capital u Obra de Infraestructura)</t>
        </r>
      </text>
    </comment>
    <comment ref="D11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0" authorId="0" shapeId="0">
      <text>
        <r>
          <rPr>
            <sz val="9"/>
            <color indexed="81"/>
            <rFont val="Tahoma"/>
            <family val="2"/>
          </rPr>
          <t>FORMATO AAAAMM
La fecha informada debe ser igual o posterior a Julio de 2016. Y debera ser MENOR o IGUAL a lo ingresado en el campo "Periodo Informado"</t>
        </r>
      </text>
    </comment>
    <comment ref="W11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0" authorId="0" shapeId="0">
      <text>
        <r>
          <rPr>
            <sz val="9"/>
            <color indexed="81"/>
            <rFont val="Tahoma"/>
            <family val="2"/>
          </rPr>
          <t xml:space="preserve">En el caso de ser el informante AGENTE DE RETENCION que informe Operaciones sin Retencion debera elegir "Sin Retencion"
</t>
        </r>
      </text>
    </comment>
    <comment ref="AA11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0" authorId="0" shapeId="0">
      <text>
        <r>
          <rPr>
            <sz val="9"/>
            <color indexed="81"/>
            <rFont val="Tahoma"/>
            <family val="2"/>
          </rPr>
          <t xml:space="preserve">Este campo debe completarse solo si la fecha informada en "PERIODO DE PAGO" es mayor a la informada en "PERIODO INFORMADO"
</t>
        </r>
      </text>
    </comment>
    <comment ref="AD110" authorId="0" shapeId="0">
      <text>
        <r>
          <rPr>
            <sz val="9"/>
            <color indexed="81"/>
            <rFont val="Tahoma"/>
            <family val="2"/>
          </rPr>
          <t xml:space="preserve">Este campo debe completarse solo si la fecha informada en "PERIODO DE PAGO" es mayor a la informada en "PERIODO INFORMADO"
</t>
        </r>
      </text>
    </comment>
    <comment ref="AE11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0" authorId="0" shapeId="0">
      <text>
        <r>
          <rPr>
            <sz val="9"/>
            <color indexed="81"/>
            <rFont val="Tahoma"/>
            <family val="2"/>
          </rPr>
          <t>Debe coincidir con lo informado en el Registro 2 - en el campo Numero de Identificacion del Bien de Capital u Obra de Infraestructura)</t>
        </r>
      </text>
    </comment>
    <comment ref="D11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1" authorId="0" shapeId="0">
      <text>
        <r>
          <rPr>
            <sz val="9"/>
            <color indexed="81"/>
            <rFont val="Tahoma"/>
            <family val="2"/>
          </rPr>
          <t>FORMATO AAAAMM
La fecha informada debe ser igual o posterior a Julio de 2016. Y debera ser MENOR o IGUAL a lo ingresado en el campo "Periodo Informado"</t>
        </r>
      </text>
    </comment>
    <comment ref="W11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1" authorId="0" shapeId="0">
      <text>
        <r>
          <rPr>
            <sz val="9"/>
            <color indexed="81"/>
            <rFont val="Tahoma"/>
            <family val="2"/>
          </rPr>
          <t xml:space="preserve">En el caso de ser el informante AGENTE DE RETENCION que informe Operaciones sin Retencion debera elegir "Sin Retencion"
</t>
        </r>
      </text>
    </comment>
    <comment ref="AA11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1" authorId="0" shapeId="0">
      <text>
        <r>
          <rPr>
            <sz val="9"/>
            <color indexed="81"/>
            <rFont val="Tahoma"/>
            <family val="2"/>
          </rPr>
          <t xml:space="preserve">Este campo debe completarse solo si la fecha informada en "PERIODO DE PAGO" es mayor a la informada en "PERIODO INFORMADO"
</t>
        </r>
      </text>
    </comment>
    <comment ref="AD111" authorId="0" shapeId="0">
      <text>
        <r>
          <rPr>
            <sz val="9"/>
            <color indexed="81"/>
            <rFont val="Tahoma"/>
            <family val="2"/>
          </rPr>
          <t xml:space="preserve">Este campo debe completarse solo si la fecha informada en "PERIODO DE PAGO" es mayor a la informada en "PERIODO INFORMADO"
</t>
        </r>
      </text>
    </comment>
    <comment ref="AE11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1" authorId="0" shapeId="0">
      <text>
        <r>
          <rPr>
            <sz val="9"/>
            <color indexed="81"/>
            <rFont val="Tahoma"/>
            <family val="2"/>
          </rPr>
          <t>Debe coincidir con lo informado en el Registro 2 - en el campo Numero de Identificacion del Bien de Capital u Obra de Infraestructura)</t>
        </r>
      </text>
    </comment>
    <comment ref="D11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2" authorId="0" shapeId="0">
      <text>
        <r>
          <rPr>
            <sz val="9"/>
            <color indexed="81"/>
            <rFont val="Tahoma"/>
            <family val="2"/>
          </rPr>
          <t>FORMATO AAAAMM
La fecha informada debe ser igual o posterior a Julio de 2016. Y debera ser MENOR o IGUAL a lo ingresado en el campo "Periodo Informado"</t>
        </r>
      </text>
    </comment>
    <comment ref="W11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2" authorId="0" shapeId="0">
      <text>
        <r>
          <rPr>
            <sz val="9"/>
            <color indexed="81"/>
            <rFont val="Tahoma"/>
            <family val="2"/>
          </rPr>
          <t xml:space="preserve">En el caso de ser el informante AGENTE DE RETENCION que informe Operaciones sin Retencion debera elegir "Sin Retencion"
</t>
        </r>
      </text>
    </comment>
    <comment ref="AA11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2" authorId="0" shapeId="0">
      <text>
        <r>
          <rPr>
            <sz val="9"/>
            <color indexed="81"/>
            <rFont val="Tahoma"/>
            <family val="2"/>
          </rPr>
          <t xml:space="preserve">Este campo debe completarse solo si la fecha informada en "PERIODO DE PAGO" es mayor a la informada en "PERIODO INFORMADO"
</t>
        </r>
      </text>
    </comment>
    <comment ref="AD112" authorId="0" shapeId="0">
      <text>
        <r>
          <rPr>
            <sz val="9"/>
            <color indexed="81"/>
            <rFont val="Tahoma"/>
            <family val="2"/>
          </rPr>
          <t xml:space="preserve">Este campo debe completarse solo si la fecha informada en "PERIODO DE PAGO" es mayor a la informada en "PERIODO INFORMADO"
</t>
        </r>
      </text>
    </comment>
    <comment ref="AE11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2" authorId="0" shapeId="0">
      <text>
        <r>
          <rPr>
            <sz val="9"/>
            <color indexed="81"/>
            <rFont val="Tahoma"/>
            <family val="2"/>
          </rPr>
          <t>Debe coincidir con lo informado en el Registro 2 - en el campo Numero de Identificacion del Bien de Capital u Obra de Infraestructura)</t>
        </r>
      </text>
    </comment>
    <comment ref="D11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3" authorId="0" shapeId="0">
      <text>
        <r>
          <rPr>
            <sz val="9"/>
            <color indexed="81"/>
            <rFont val="Tahoma"/>
            <family val="2"/>
          </rPr>
          <t>FORMATO AAAAMM
La fecha informada debe ser igual o posterior a Julio de 2016. Y debera ser MENOR o IGUAL a lo ingresado en el campo "Periodo Informado"</t>
        </r>
      </text>
    </comment>
    <comment ref="W11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3" authorId="0" shapeId="0">
      <text>
        <r>
          <rPr>
            <sz val="9"/>
            <color indexed="81"/>
            <rFont val="Tahoma"/>
            <family val="2"/>
          </rPr>
          <t xml:space="preserve">En el caso de ser el informante AGENTE DE RETENCION que informe Operaciones sin Retencion debera elegir "Sin Retencion"
</t>
        </r>
      </text>
    </comment>
    <comment ref="AA11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3" authorId="0" shapeId="0">
      <text>
        <r>
          <rPr>
            <sz val="9"/>
            <color indexed="81"/>
            <rFont val="Tahoma"/>
            <family val="2"/>
          </rPr>
          <t xml:space="preserve">Este campo debe completarse solo si la fecha informada en "PERIODO DE PAGO" es mayor a la informada en "PERIODO INFORMADO"
</t>
        </r>
      </text>
    </comment>
    <comment ref="AD113" authorId="0" shapeId="0">
      <text>
        <r>
          <rPr>
            <sz val="9"/>
            <color indexed="81"/>
            <rFont val="Tahoma"/>
            <family val="2"/>
          </rPr>
          <t xml:space="preserve">Este campo debe completarse solo si la fecha informada en "PERIODO DE PAGO" es mayor a la informada en "PERIODO INFORMADO"
</t>
        </r>
      </text>
    </comment>
    <comment ref="AE11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3" authorId="0" shapeId="0">
      <text>
        <r>
          <rPr>
            <sz val="9"/>
            <color indexed="81"/>
            <rFont val="Tahoma"/>
            <family val="2"/>
          </rPr>
          <t>Debe coincidir con lo informado en el Registro 2 - en el campo Numero de Identificacion del Bien de Capital u Obra de Infraestructura)</t>
        </r>
      </text>
    </comment>
    <comment ref="D11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4" authorId="0" shapeId="0">
      <text>
        <r>
          <rPr>
            <sz val="9"/>
            <color indexed="81"/>
            <rFont val="Tahoma"/>
            <family val="2"/>
          </rPr>
          <t>FORMATO AAAAMM
La fecha informada debe ser igual o posterior a Julio de 2016. Y debera ser MENOR o IGUAL a lo ingresado en el campo "Periodo Informado"</t>
        </r>
      </text>
    </comment>
    <comment ref="W11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4" authorId="0" shapeId="0">
      <text>
        <r>
          <rPr>
            <sz val="9"/>
            <color indexed="81"/>
            <rFont val="Tahoma"/>
            <family val="2"/>
          </rPr>
          <t xml:space="preserve">En el caso de ser el informante AGENTE DE RETENCION que informe Operaciones sin Retencion debera elegir "Sin Retencion"
</t>
        </r>
      </text>
    </comment>
    <comment ref="AA11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4" authorId="0" shapeId="0">
      <text>
        <r>
          <rPr>
            <sz val="9"/>
            <color indexed="81"/>
            <rFont val="Tahoma"/>
            <family val="2"/>
          </rPr>
          <t xml:space="preserve">Este campo debe completarse solo si la fecha informada en "PERIODO DE PAGO" es mayor a la informada en "PERIODO INFORMADO"
</t>
        </r>
      </text>
    </comment>
    <comment ref="AD114" authorId="0" shapeId="0">
      <text>
        <r>
          <rPr>
            <sz val="9"/>
            <color indexed="81"/>
            <rFont val="Tahoma"/>
            <family val="2"/>
          </rPr>
          <t xml:space="preserve">Este campo debe completarse solo si la fecha informada en "PERIODO DE PAGO" es mayor a la informada en "PERIODO INFORMADO"
</t>
        </r>
      </text>
    </comment>
    <comment ref="AE11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4" authorId="0" shapeId="0">
      <text>
        <r>
          <rPr>
            <sz val="9"/>
            <color indexed="81"/>
            <rFont val="Tahoma"/>
            <family val="2"/>
          </rPr>
          <t>Debe coincidir con lo informado en el Registro 2 - en el campo Numero de Identificacion del Bien de Capital u Obra de Infraestructura)</t>
        </r>
      </text>
    </comment>
    <comment ref="D11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5" authorId="0" shapeId="0">
      <text>
        <r>
          <rPr>
            <sz val="9"/>
            <color indexed="81"/>
            <rFont val="Tahoma"/>
            <family val="2"/>
          </rPr>
          <t>FORMATO AAAAMM
La fecha informada debe ser igual o posterior a Julio de 2016. Y debera ser MENOR o IGUAL a lo ingresado en el campo "Periodo Informado"</t>
        </r>
      </text>
    </comment>
    <comment ref="W11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5" authorId="0" shapeId="0">
      <text>
        <r>
          <rPr>
            <sz val="9"/>
            <color indexed="81"/>
            <rFont val="Tahoma"/>
            <family val="2"/>
          </rPr>
          <t xml:space="preserve">En el caso de ser el informante AGENTE DE RETENCION que informe Operaciones sin Retencion debera elegir "Sin Retencion"
</t>
        </r>
      </text>
    </comment>
    <comment ref="AA11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5" authorId="0" shapeId="0">
      <text>
        <r>
          <rPr>
            <sz val="9"/>
            <color indexed="81"/>
            <rFont val="Tahoma"/>
            <family val="2"/>
          </rPr>
          <t xml:space="preserve">Este campo debe completarse solo si la fecha informada en "PERIODO DE PAGO" es mayor a la informada en "PERIODO INFORMADO"
</t>
        </r>
      </text>
    </comment>
    <comment ref="AD115" authorId="0" shapeId="0">
      <text>
        <r>
          <rPr>
            <sz val="9"/>
            <color indexed="81"/>
            <rFont val="Tahoma"/>
            <family val="2"/>
          </rPr>
          <t xml:space="preserve">Este campo debe completarse solo si la fecha informada en "PERIODO DE PAGO" es mayor a la informada en "PERIODO INFORMADO"
</t>
        </r>
      </text>
    </comment>
    <comment ref="AE11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5" authorId="0" shapeId="0">
      <text>
        <r>
          <rPr>
            <sz val="9"/>
            <color indexed="81"/>
            <rFont val="Tahoma"/>
            <family val="2"/>
          </rPr>
          <t>Debe coincidir con lo informado en el Registro 2 - en el campo Numero de Identificacion del Bien de Capital u Obra de Infraestructura)</t>
        </r>
      </text>
    </comment>
    <comment ref="D11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6" authorId="0" shapeId="0">
      <text>
        <r>
          <rPr>
            <sz val="9"/>
            <color indexed="81"/>
            <rFont val="Tahoma"/>
            <family val="2"/>
          </rPr>
          <t>FORMATO AAAAMM
La fecha informada debe ser igual o posterior a Julio de 2016. Y debera ser MENOR o IGUAL a lo ingresado en el campo "Periodo Informado"</t>
        </r>
      </text>
    </comment>
    <comment ref="W11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6" authorId="0" shapeId="0">
      <text>
        <r>
          <rPr>
            <sz val="9"/>
            <color indexed="81"/>
            <rFont val="Tahoma"/>
            <family val="2"/>
          </rPr>
          <t xml:space="preserve">En el caso de ser el informante AGENTE DE RETENCION que informe Operaciones sin Retencion debera elegir "Sin Retencion"
</t>
        </r>
      </text>
    </comment>
    <comment ref="AA11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6" authorId="0" shapeId="0">
      <text>
        <r>
          <rPr>
            <sz val="9"/>
            <color indexed="81"/>
            <rFont val="Tahoma"/>
            <family val="2"/>
          </rPr>
          <t xml:space="preserve">Este campo debe completarse solo si la fecha informada en "PERIODO DE PAGO" es mayor a la informada en "PERIODO INFORMADO"
</t>
        </r>
      </text>
    </comment>
    <comment ref="AD116" authorId="0" shapeId="0">
      <text>
        <r>
          <rPr>
            <sz val="9"/>
            <color indexed="81"/>
            <rFont val="Tahoma"/>
            <family val="2"/>
          </rPr>
          <t xml:space="preserve">Este campo debe completarse solo si la fecha informada en "PERIODO DE PAGO" es mayor a la informada en "PERIODO INFORMADO"
</t>
        </r>
      </text>
    </comment>
    <comment ref="AE11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6" authorId="0" shapeId="0">
      <text>
        <r>
          <rPr>
            <sz val="9"/>
            <color indexed="81"/>
            <rFont val="Tahoma"/>
            <family val="2"/>
          </rPr>
          <t>Debe coincidir con lo informado en el Registro 2 - en el campo Numero de Identificacion del Bien de Capital u Obra de Infraestructura)</t>
        </r>
      </text>
    </comment>
    <comment ref="D11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7" authorId="0" shapeId="0">
      <text>
        <r>
          <rPr>
            <sz val="9"/>
            <color indexed="81"/>
            <rFont val="Tahoma"/>
            <family val="2"/>
          </rPr>
          <t>FORMATO AAAAMM
La fecha informada debe ser igual o posterior a Julio de 2016. Y debera ser MENOR o IGUAL a lo ingresado en el campo "Periodo Informado"</t>
        </r>
      </text>
    </comment>
    <comment ref="W11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7" authorId="0" shapeId="0">
      <text>
        <r>
          <rPr>
            <sz val="9"/>
            <color indexed="81"/>
            <rFont val="Tahoma"/>
            <family val="2"/>
          </rPr>
          <t xml:space="preserve">En el caso de ser el informante AGENTE DE RETENCION que informe Operaciones sin Retencion debera elegir "Sin Retencion"
</t>
        </r>
      </text>
    </comment>
    <comment ref="AA11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7" authorId="0" shapeId="0">
      <text>
        <r>
          <rPr>
            <sz val="9"/>
            <color indexed="81"/>
            <rFont val="Tahoma"/>
            <family val="2"/>
          </rPr>
          <t xml:space="preserve">Este campo debe completarse solo si la fecha informada en "PERIODO DE PAGO" es mayor a la informada en "PERIODO INFORMADO"
</t>
        </r>
      </text>
    </comment>
    <comment ref="AD117" authorId="0" shapeId="0">
      <text>
        <r>
          <rPr>
            <sz val="9"/>
            <color indexed="81"/>
            <rFont val="Tahoma"/>
            <family val="2"/>
          </rPr>
          <t xml:space="preserve">Este campo debe completarse solo si la fecha informada en "PERIODO DE PAGO" es mayor a la informada en "PERIODO INFORMADO"
</t>
        </r>
      </text>
    </comment>
    <comment ref="AE11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7" authorId="0" shapeId="0">
      <text>
        <r>
          <rPr>
            <sz val="9"/>
            <color indexed="81"/>
            <rFont val="Tahoma"/>
            <family val="2"/>
          </rPr>
          <t>Debe coincidir con lo informado en el Registro 2 - en el campo Numero de Identificacion del Bien de Capital u Obra de Infraestructura)</t>
        </r>
      </text>
    </comment>
    <comment ref="D11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8" authorId="0" shapeId="0">
      <text>
        <r>
          <rPr>
            <sz val="9"/>
            <color indexed="81"/>
            <rFont val="Tahoma"/>
            <family val="2"/>
          </rPr>
          <t>FORMATO AAAAMM
La fecha informada debe ser igual o posterior a Julio de 2016. Y debera ser MENOR o IGUAL a lo ingresado en el campo "Periodo Informado"</t>
        </r>
      </text>
    </comment>
    <comment ref="W11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8" authorId="0" shapeId="0">
      <text>
        <r>
          <rPr>
            <sz val="9"/>
            <color indexed="81"/>
            <rFont val="Tahoma"/>
            <family val="2"/>
          </rPr>
          <t xml:space="preserve">En el caso de ser el informante AGENTE DE RETENCION que informe Operaciones sin Retencion debera elegir "Sin Retencion"
</t>
        </r>
      </text>
    </comment>
    <comment ref="AA11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8" authorId="0" shapeId="0">
      <text>
        <r>
          <rPr>
            <sz val="9"/>
            <color indexed="81"/>
            <rFont val="Tahoma"/>
            <family val="2"/>
          </rPr>
          <t xml:space="preserve">Este campo debe completarse solo si la fecha informada en "PERIODO DE PAGO" es mayor a la informada en "PERIODO INFORMADO"
</t>
        </r>
      </text>
    </comment>
    <comment ref="AD118" authorId="0" shapeId="0">
      <text>
        <r>
          <rPr>
            <sz val="9"/>
            <color indexed="81"/>
            <rFont val="Tahoma"/>
            <family val="2"/>
          </rPr>
          <t xml:space="preserve">Este campo debe completarse solo si la fecha informada en "PERIODO DE PAGO" es mayor a la informada en "PERIODO INFORMADO"
</t>
        </r>
      </text>
    </comment>
    <comment ref="AE11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8" authorId="0" shapeId="0">
      <text>
        <r>
          <rPr>
            <sz val="9"/>
            <color indexed="81"/>
            <rFont val="Tahoma"/>
            <family val="2"/>
          </rPr>
          <t>Debe coincidir con lo informado en el Registro 2 - en el campo Numero de Identificacion del Bien de Capital u Obra de Infraestructura)</t>
        </r>
      </text>
    </comment>
    <comment ref="D11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9" authorId="0" shapeId="0">
      <text>
        <r>
          <rPr>
            <sz val="9"/>
            <color indexed="81"/>
            <rFont val="Tahoma"/>
            <family val="2"/>
          </rPr>
          <t>FORMATO AAAAMM
La fecha informada debe ser igual o posterior a Julio de 2016. Y debera ser MENOR o IGUAL a lo ingresado en el campo "Periodo Informado"</t>
        </r>
      </text>
    </comment>
    <comment ref="W11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9" authorId="0" shapeId="0">
      <text>
        <r>
          <rPr>
            <sz val="9"/>
            <color indexed="81"/>
            <rFont val="Tahoma"/>
            <family val="2"/>
          </rPr>
          <t xml:space="preserve">En el caso de ser el informante AGENTE DE RETENCION que informe Operaciones sin Retencion debera elegir "Sin Retencion"
</t>
        </r>
      </text>
    </comment>
    <comment ref="AA11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9" authorId="0" shapeId="0">
      <text>
        <r>
          <rPr>
            <sz val="9"/>
            <color indexed="81"/>
            <rFont val="Tahoma"/>
            <family val="2"/>
          </rPr>
          <t xml:space="preserve">Este campo debe completarse solo si la fecha informada en "PERIODO DE PAGO" es mayor a la informada en "PERIODO INFORMADO"
</t>
        </r>
      </text>
    </comment>
    <comment ref="AD119" authorId="0" shapeId="0">
      <text>
        <r>
          <rPr>
            <sz val="9"/>
            <color indexed="81"/>
            <rFont val="Tahoma"/>
            <family val="2"/>
          </rPr>
          <t xml:space="preserve">Este campo debe completarse solo si la fecha informada en "PERIODO DE PAGO" es mayor a la informada en "PERIODO INFORMADO"
</t>
        </r>
      </text>
    </comment>
    <comment ref="AE11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9" authorId="0" shapeId="0">
      <text>
        <r>
          <rPr>
            <sz val="9"/>
            <color indexed="81"/>
            <rFont val="Tahoma"/>
            <family val="2"/>
          </rPr>
          <t>Debe coincidir con lo informado en el Registro 2 - en el campo Numero de Identificacion del Bien de Capital u Obra de Infraestructura)</t>
        </r>
      </text>
    </comment>
    <comment ref="D12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0" authorId="0" shapeId="0">
      <text>
        <r>
          <rPr>
            <sz val="9"/>
            <color indexed="81"/>
            <rFont val="Tahoma"/>
            <family val="2"/>
          </rPr>
          <t>FORMATO AAAAMM
La fecha informada debe ser igual o posterior a Julio de 2016. Y debera ser MENOR o IGUAL a lo ingresado en el campo "Periodo Informado"</t>
        </r>
      </text>
    </comment>
    <comment ref="W12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0" authorId="0" shapeId="0">
      <text>
        <r>
          <rPr>
            <sz val="9"/>
            <color indexed="81"/>
            <rFont val="Tahoma"/>
            <family val="2"/>
          </rPr>
          <t xml:space="preserve">En el caso de ser el informante AGENTE DE RETENCION que informe Operaciones sin Retencion debera elegir "Sin Retencion"
</t>
        </r>
      </text>
    </comment>
    <comment ref="AA12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0" authorId="0" shapeId="0">
      <text>
        <r>
          <rPr>
            <sz val="9"/>
            <color indexed="81"/>
            <rFont val="Tahoma"/>
            <family val="2"/>
          </rPr>
          <t xml:space="preserve">Este campo debe completarse solo si la fecha informada en "PERIODO DE PAGO" es mayor a la informada en "PERIODO INFORMADO"
</t>
        </r>
      </text>
    </comment>
    <comment ref="AD120" authorId="0" shapeId="0">
      <text>
        <r>
          <rPr>
            <sz val="9"/>
            <color indexed="81"/>
            <rFont val="Tahoma"/>
            <family val="2"/>
          </rPr>
          <t xml:space="preserve">Este campo debe completarse solo si la fecha informada en "PERIODO DE PAGO" es mayor a la informada en "PERIODO INFORMADO"
</t>
        </r>
      </text>
    </comment>
    <comment ref="AE12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0" authorId="0" shapeId="0">
      <text>
        <r>
          <rPr>
            <sz val="9"/>
            <color indexed="81"/>
            <rFont val="Tahoma"/>
            <family val="2"/>
          </rPr>
          <t>Debe coincidir con lo informado en el Registro 2 - en el campo Numero de Identificacion del Bien de Capital u Obra de Infraestructura)</t>
        </r>
      </text>
    </comment>
    <comment ref="D12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1" authorId="0" shapeId="0">
      <text>
        <r>
          <rPr>
            <sz val="9"/>
            <color indexed="81"/>
            <rFont val="Tahoma"/>
            <family val="2"/>
          </rPr>
          <t>FORMATO AAAAMM
La fecha informada debe ser igual o posterior a Julio de 2016. Y debera ser MENOR o IGUAL a lo ingresado en el campo "Periodo Informado"</t>
        </r>
      </text>
    </comment>
    <comment ref="W12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1" authorId="0" shapeId="0">
      <text>
        <r>
          <rPr>
            <sz val="9"/>
            <color indexed="81"/>
            <rFont val="Tahoma"/>
            <family val="2"/>
          </rPr>
          <t xml:space="preserve">En el caso de ser el informante AGENTE DE RETENCION que informe Operaciones sin Retencion debera elegir "Sin Retencion"
</t>
        </r>
      </text>
    </comment>
    <comment ref="AA12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1" authorId="0" shapeId="0">
      <text>
        <r>
          <rPr>
            <sz val="9"/>
            <color indexed="81"/>
            <rFont val="Tahoma"/>
            <family val="2"/>
          </rPr>
          <t xml:space="preserve">Este campo debe completarse solo si la fecha informada en "PERIODO DE PAGO" es mayor a la informada en "PERIODO INFORMADO"
</t>
        </r>
      </text>
    </comment>
    <comment ref="AD121" authorId="0" shapeId="0">
      <text>
        <r>
          <rPr>
            <sz val="9"/>
            <color indexed="81"/>
            <rFont val="Tahoma"/>
            <family val="2"/>
          </rPr>
          <t xml:space="preserve">Este campo debe completarse solo si la fecha informada en "PERIODO DE PAGO" es mayor a la informada en "PERIODO INFORMADO"
</t>
        </r>
      </text>
    </comment>
    <comment ref="AE12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1" authorId="0" shapeId="0">
      <text>
        <r>
          <rPr>
            <sz val="9"/>
            <color indexed="81"/>
            <rFont val="Tahoma"/>
            <family val="2"/>
          </rPr>
          <t>Debe coincidir con lo informado en el Registro 2 - en el campo Numero de Identificacion del Bien de Capital u Obra de Infraestructura)</t>
        </r>
      </text>
    </comment>
    <comment ref="D12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2" authorId="0" shapeId="0">
      <text>
        <r>
          <rPr>
            <sz val="9"/>
            <color indexed="81"/>
            <rFont val="Tahoma"/>
            <family val="2"/>
          </rPr>
          <t>FORMATO AAAAMM
La fecha informada debe ser igual o posterior a Julio de 2016. Y debera ser MENOR o IGUAL a lo ingresado en el campo "Periodo Informado"</t>
        </r>
      </text>
    </comment>
    <comment ref="W12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2" authorId="0" shapeId="0">
      <text>
        <r>
          <rPr>
            <sz val="9"/>
            <color indexed="81"/>
            <rFont val="Tahoma"/>
            <family val="2"/>
          </rPr>
          <t xml:space="preserve">En el caso de ser el informante AGENTE DE RETENCION que informe Operaciones sin Retencion debera elegir "Sin Retencion"
</t>
        </r>
      </text>
    </comment>
    <comment ref="AA12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2" authorId="0" shapeId="0">
      <text>
        <r>
          <rPr>
            <sz val="9"/>
            <color indexed="81"/>
            <rFont val="Tahoma"/>
            <family val="2"/>
          </rPr>
          <t xml:space="preserve">Este campo debe completarse solo si la fecha informada en "PERIODO DE PAGO" es mayor a la informada en "PERIODO INFORMADO"
</t>
        </r>
      </text>
    </comment>
    <comment ref="AD122" authorId="0" shapeId="0">
      <text>
        <r>
          <rPr>
            <sz val="9"/>
            <color indexed="81"/>
            <rFont val="Tahoma"/>
            <family val="2"/>
          </rPr>
          <t xml:space="preserve">Este campo debe completarse solo si la fecha informada en "PERIODO DE PAGO" es mayor a la informada en "PERIODO INFORMADO"
</t>
        </r>
      </text>
    </comment>
    <comment ref="AE12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2" authorId="0" shapeId="0">
      <text>
        <r>
          <rPr>
            <sz val="9"/>
            <color indexed="81"/>
            <rFont val="Tahoma"/>
            <family val="2"/>
          </rPr>
          <t>Debe coincidir con lo informado en el Registro 2 - en el campo Numero de Identificacion del Bien de Capital u Obra de Infraestructura)</t>
        </r>
      </text>
    </comment>
    <comment ref="D12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3" authorId="0" shapeId="0">
      <text>
        <r>
          <rPr>
            <sz val="9"/>
            <color indexed="81"/>
            <rFont val="Tahoma"/>
            <family val="2"/>
          </rPr>
          <t>FORMATO AAAAMM
La fecha informada debe ser igual o posterior a Julio de 2016. Y debera ser MENOR o IGUAL a lo ingresado en el campo "Periodo Informado"</t>
        </r>
      </text>
    </comment>
    <comment ref="W12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3" authorId="0" shapeId="0">
      <text>
        <r>
          <rPr>
            <sz val="9"/>
            <color indexed="81"/>
            <rFont val="Tahoma"/>
            <family val="2"/>
          </rPr>
          <t xml:space="preserve">En el caso de ser el informante AGENTE DE RETENCION que informe Operaciones sin Retencion debera elegir "Sin Retencion"
</t>
        </r>
      </text>
    </comment>
    <comment ref="AA12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3" authorId="0" shapeId="0">
      <text>
        <r>
          <rPr>
            <sz val="9"/>
            <color indexed="81"/>
            <rFont val="Tahoma"/>
            <family val="2"/>
          </rPr>
          <t xml:space="preserve">Este campo debe completarse solo si la fecha informada en "PERIODO DE PAGO" es mayor a la informada en "PERIODO INFORMADO"
</t>
        </r>
      </text>
    </comment>
    <comment ref="AD123" authorId="0" shapeId="0">
      <text>
        <r>
          <rPr>
            <sz val="9"/>
            <color indexed="81"/>
            <rFont val="Tahoma"/>
            <family val="2"/>
          </rPr>
          <t xml:space="preserve">Este campo debe completarse solo si la fecha informada en "PERIODO DE PAGO" es mayor a la informada en "PERIODO INFORMADO"
</t>
        </r>
      </text>
    </comment>
    <comment ref="AE12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3" authorId="0" shapeId="0">
      <text>
        <r>
          <rPr>
            <sz val="9"/>
            <color indexed="81"/>
            <rFont val="Tahoma"/>
            <family val="2"/>
          </rPr>
          <t>Debe coincidir con lo informado en el Registro 2 - en el campo Numero de Identificacion del Bien de Capital u Obra de Infraestructura)</t>
        </r>
      </text>
    </comment>
    <comment ref="D12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4" authorId="0" shapeId="0">
      <text>
        <r>
          <rPr>
            <sz val="9"/>
            <color indexed="81"/>
            <rFont val="Tahoma"/>
            <family val="2"/>
          </rPr>
          <t>FORMATO AAAAMM
La fecha informada debe ser igual o posterior a Julio de 2016. Y debera ser MENOR o IGUAL a lo ingresado en el campo "Periodo Informado"</t>
        </r>
      </text>
    </comment>
    <comment ref="W12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4" authorId="0" shapeId="0">
      <text>
        <r>
          <rPr>
            <sz val="9"/>
            <color indexed="81"/>
            <rFont val="Tahoma"/>
            <family val="2"/>
          </rPr>
          <t xml:space="preserve">En el caso de ser el informante AGENTE DE RETENCION que informe Operaciones sin Retencion debera elegir "Sin Retencion"
</t>
        </r>
      </text>
    </comment>
    <comment ref="AA12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4" authorId="0" shapeId="0">
      <text>
        <r>
          <rPr>
            <sz val="9"/>
            <color indexed="81"/>
            <rFont val="Tahoma"/>
            <family val="2"/>
          </rPr>
          <t xml:space="preserve">Este campo debe completarse solo si la fecha informada en "PERIODO DE PAGO" es mayor a la informada en "PERIODO INFORMADO"
</t>
        </r>
      </text>
    </comment>
    <comment ref="AD124" authorId="0" shapeId="0">
      <text>
        <r>
          <rPr>
            <sz val="9"/>
            <color indexed="81"/>
            <rFont val="Tahoma"/>
            <family val="2"/>
          </rPr>
          <t xml:space="preserve">Este campo debe completarse solo si la fecha informada en "PERIODO DE PAGO" es mayor a la informada en "PERIODO INFORMADO"
</t>
        </r>
      </text>
    </comment>
    <comment ref="AE12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4" authorId="0" shapeId="0">
      <text>
        <r>
          <rPr>
            <sz val="9"/>
            <color indexed="81"/>
            <rFont val="Tahoma"/>
            <family val="2"/>
          </rPr>
          <t>Debe coincidir con lo informado en el Registro 2 - en el campo Numero de Identificacion del Bien de Capital u Obra de Infraestructura)</t>
        </r>
      </text>
    </comment>
    <comment ref="D12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5" authorId="0" shapeId="0">
      <text>
        <r>
          <rPr>
            <sz val="9"/>
            <color indexed="81"/>
            <rFont val="Tahoma"/>
            <family val="2"/>
          </rPr>
          <t>FORMATO AAAAMM
La fecha informada debe ser igual o posterior a Julio de 2016. Y debera ser MENOR o IGUAL a lo ingresado en el campo "Periodo Informado"</t>
        </r>
      </text>
    </comment>
    <comment ref="W12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5" authorId="0" shapeId="0">
      <text>
        <r>
          <rPr>
            <sz val="9"/>
            <color indexed="81"/>
            <rFont val="Tahoma"/>
            <family val="2"/>
          </rPr>
          <t xml:space="preserve">En el caso de ser el informante AGENTE DE RETENCION que informe Operaciones sin Retencion debera elegir "Sin Retencion"
</t>
        </r>
      </text>
    </comment>
    <comment ref="AA12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5" authorId="0" shapeId="0">
      <text>
        <r>
          <rPr>
            <sz val="9"/>
            <color indexed="81"/>
            <rFont val="Tahoma"/>
            <family val="2"/>
          </rPr>
          <t xml:space="preserve">Este campo debe completarse solo si la fecha informada en "PERIODO DE PAGO" es mayor a la informada en "PERIODO INFORMADO"
</t>
        </r>
      </text>
    </comment>
    <comment ref="AD125" authorId="0" shapeId="0">
      <text>
        <r>
          <rPr>
            <sz val="9"/>
            <color indexed="81"/>
            <rFont val="Tahoma"/>
            <family val="2"/>
          </rPr>
          <t xml:space="preserve">Este campo debe completarse solo si la fecha informada en "PERIODO DE PAGO" es mayor a la informada en "PERIODO INFORMADO"
</t>
        </r>
      </text>
    </comment>
    <comment ref="AE12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5" authorId="0" shapeId="0">
      <text>
        <r>
          <rPr>
            <sz val="9"/>
            <color indexed="81"/>
            <rFont val="Tahoma"/>
            <family val="2"/>
          </rPr>
          <t>Debe coincidir con lo informado en el Registro 2 - en el campo Numero de Identificacion del Bien de Capital u Obra de Infraestructura)</t>
        </r>
      </text>
    </comment>
    <comment ref="D12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6" authorId="0" shapeId="0">
      <text>
        <r>
          <rPr>
            <sz val="9"/>
            <color indexed="81"/>
            <rFont val="Tahoma"/>
            <family val="2"/>
          </rPr>
          <t>FORMATO AAAAMM
La fecha informada debe ser igual o posterior a Julio de 2016. Y debera ser MENOR o IGUAL a lo ingresado en el campo "Periodo Informado"</t>
        </r>
      </text>
    </comment>
    <comment ref="W12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6" authorId="0" shapeId="0">
      <text>
        <r>
          <rPr>
            <sz val="9"/>
            <color indexed="81"/>
            <rFont val="Tahoma"/>
            <family val="2"/>
          </rPr>
          <t xml:space="preserve">En el caso de ser el informante AGENTE DE RETENCION que informe Operaciones sin Retencion debera elegir "Sin Retencion"
</t>
        </r>
      </text>
    </comment>
    <comment ref="AA12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6" authorId="0" shapeId="0">
      <text>
        <r>
          <rPr>
            <sz val="9"/>
            <color indexed="81"/>
            <rFont val="Tahoma"/>
            <family val="2"/>
          </rPr>
          <t xml:space="preserve">Este campo debe completarse solo si la fecha informada en "PERIODO DE PAGO" es mayor a la informada en "PERIODO INFORMADO"
</t>
        </r>
      </text>
    </comment>
    <comment ref="AD126" authorId="0" shapeId="0">
      <text>
        <r>
          <rPr>
            <sz val="9"/>
            <color indexed="81"/>
            <rFont val="Tahoma"/>
            <family val="2"/>
          </rPr>
          <t xml:space="preserve">Este campo debe completarse solo si la fecha informada en "PERIODO DE PAGO" es mayor a la informada en "PERIODO INFORMADO"
</t>
        </r>
      </text>
    </comment>
    <comment ref="AE12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6" authorId="0" shapeId="0">
      <text>
        <r>
          <rPr>
            <sz val="9"/>
            <color indexed="81"/>
            <rFont val="Tahoma"/>
            <family val="2"/>
          </rPr>
          <t>Debe coincidir con lo informado en el Registro 2 - en el campo Numero de Identificacion del Bien de Capital u Obra de Infraestructura)</t>
        </r>
      </text>
    </comment>
    <comment ref="D12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7" authorId="0" shapeId="0">
      <text>
        <r>
          <rPr>
            <sz val="9"/>
            <color indexed="81"/>
            <rFont val="Tahoma"/>
            <family val="2"/>
          </rPr>
          <t>FORMATO AAAAMM
La fecha informada debe ser igual o posterior a Julio de 2016. Y debera ser MENOR o IGUAL a lo ingresado en el campo "Periodo Informado"</t>
        </r>
      </text>
    </comment>
    <comment ref="W12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7" authorId="0" shapeId="0">
      <text>
        <r>
          <rPr>
            <sz val="9"/>
            <color indexed="81"/>
            <rFont val="Tahoma"/>
            <family val="2"/>
          </rPr>
          <t xml:space="preserve">En el caso de ser el informante AGENTE DE RETENCION que informe Operaciones sin Retencion debera elegir "Sin Retencion"
</t>
        </r>
      </text>
    </comment>
    <comment ref="AA12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7" authorId="0" shapeId="0">
      <text>
        <r>
          <rPr>
            <sz val="9"/>
            <color indexed="81"/>
            <rFont val="Tahoma"/>
            <family val="2"/>
          </rPr>
          <t xml:space="preserve">Este campo debe completarse solo si la fecha informada en "PERIODO DE PAGO" es mayor a la informada en "PERIODO INFORMADO"
</t>
        </r>
      </text>
    </comment>
    <comment ref="AD127" authorId="0" shapeId="0">
      <text>
        <r>
          <rPr>
            <sz val="9"/>
            <color indexed="81"/>
            <rFont val="Tahoma"/>
            <family val="2"/>
          </rPr>
          <t xml:space="preserve">Este campo debe completarse solo si la fecha informada en "PERIODO DE PAGO" es mayor a la informada en "PERIODO INFORMADO"
</t>
        </r>
      </text>
    </comment>
    <comment ref="AE12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7" authorId="0" shapeId="0">
      <text>
        <r>
          <rPr>
            <sz val="9"/>
            <color indexed="81"/>
            <rFont val="Tahoma"/>
            <family val="2"/>
          </rPr>
          <t>Debe coincidir con lo informado en el Registro 2 - en el campo Numero de Identificacion del Bien de Capital u Obra de Infraestructura)</t>
        </r>
      </text>
    </comment>
    <comment ref="D12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8" authorId="0" shapeId="0">
      <text>
        <r>
          <rPr>
            <sz val="9"/>
            <color indexed="81"/>
            <rFont val="Tahoma"/>
            <family val="2"/>
          </rPr>
          <t>FORMATO AAAAMM
La fecha informada debe ser igual o posterior a Julio de 2016. Y debera ser MENOR o IGUAL a lo ingresado en el campo "Periodo Informado"</t>
        </r>
      </text>
    </comment>
    <comment ref="W12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8" authorId="0" shapeId="0">
      <text>
        <r>
          <rPr>
            <sz val="9"/>
            <color indexed="81"/>
            <rFont val="Tahoma"/>
            <family val="2"/>
          </rPr>
          <t xml:space="preserve">En el caso de ser el informante AGENTE DE RETENCION que informe Operaciones sin Retencion debera elegir "Sin Retencion"
</t>
        </r>
      </text>
    </comment>
    <comment ref="AA12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8" authorId="0" shapeId="0">
      <text>
        <r>
          <rPr>
            <sz val="9"/>
            <color indexed="81"/>
            <rFont val="Tahoma"/>
            <family val="2"/>
          </rPr>
          <t xml:space="preserve">Este campo debe completarse solo si la fecha informada en "PERIODO DE PAGO" es mayor a la informada en "PERIODO INFORMADO"
</t>
        </r>
      </text>
    </comment>
    <comment ref="AD128" authorId="0" shapeId="0">
      <text>
        <r>
          <rPr>
            <sz val="9"/>
            <color indexed="81"/>
            <rFont val="Tahoma"/>
            <family val="2"/>
          </rPr>
          <t xml:space="preserve">Este campo debe completarse solo si la fecha informada en "PERIODO DE PAGO" es mayor a la informada en "PERIODO INFORMADO"
</t>
        </r>
      </text>
    </comment>
    <comment ref="AE12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8" authorId="0" shapeId="0">
      <text>
        <r>
          <rPr>
            <sz val="9"/>
            <color indexed="81"/>
            <rFont val="Tahoma"/>
            <family val="2"/>
          </rPr>
          <t>Debe coincidir con lo informado en el Registro 2 - en el campo Numero de Identificacion del Bien de Capital u Obra de Infraestructura)</t>
        </r>
      </text>
    </comment>
    <comment ref="D12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9" authorId="0" shapeId="0">
      <text>
        <r>
          <rPr>
            <sz val="9"/>
            <color indexed="81"/>
            <rFont val="Tahoma"/>
            <family val="2"/>
          </rPr>
          <t>FORMATO AAAAMM
La fecha informada debe ser igual o posterior a Julio de 2016. Y debera ser MENOR o IGUAL a lo ingresado en el campo "Periodo Informado"</t>
        </r>
      </text>
    </comment>
    <comment ref="W12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9" authorId="0" shapeId="0">
      <text>
        <r>
          <rPr>
            <sz val="9"/>
            <color indexed="81"/>
            <rFont val="Tahoma"/>
            <family val="2"/>
          </rPr>
          <t xml:space="preserve">En el caso de ser el informante AGENTE DE RETENCION que informe Operaciones sin Retencion debera elegir "Sin Retencion"
</t>
        </r>
      </text>
    </comment>
    <comment ref="AA12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9" authorId="0" shapeId="0">
      <text>
        <r>
          <rPr>
            <sz val="9"/>
            <color indexed="81"/>
            <rFont val="Tahoma"/>
            <family val="2"/>
          </rPr>
          <t xml:space="preserve">Este campo debe completarse solo si la fecha informada en "PERIODO DE PAGO" es mayor a la informada en "PERIODO INFORMADO"
</t>
        </r>
      </text>
    </comment>
    <comment ref="AD129" authorId="0" shapeId="0">
      <text>
        <r>
          <rPr>
            <sz val="9"/>
            <color indexed="81"/>
            <rFont val="Tahoma"/>
            <family val="2"/>
          </rPr>
          <t xml:space="preserve">Este campo debe completarse solo si la fecha informada en "PERIODO DE PAGO" es mayor a la informada en "PERIODO INFORMADO"
</t>
        </r>
      </text>
    </comment>
    <comment ref="AE12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9" authorId="0" shapeId="0">
      <text>
        <r>
          <rPr>
            <sz val="9"/>
            <color indexed="81"/>
            <rFont val="Tahoma"/>
            <family val="2"/>
          </rPr>
          <t>Debe coincidir con lo informado en el Registro 2 - en el campo Numero de Identificacion del Bien de Capital u Obra de Infraestructura)</t>
        </r>
      </text>
    </comment>
    <comment ref="D13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0" authorId="0" shapeId="0">
      <text>
        <r>
          <rPr>
            <sz val="9"/>
            <color indexed="81"/>
            <rFont val="Tahoma"/>
            <family val="2"/>
          </rPr>
          <t>FORMATO AAAAMM
La fecha informada debe ser igual o posterior a Julio de 2016. Y debera ser MENOR o IGUAL a lo ingresado en el campo "Periodo Informado"</t>
        </r>
      </text>
    </comment>
    <comment ref="W13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0" authorId="0" shapeId="0">
      <text>
        <r>
          <rPr>
            <sz val="9"/>
            <color indexed="81"/>
            <rFont val="Tahoma"/>
            <family val="2"/>
          </rPr>
          <t xml:space="preserve">En el caso de ser el informante AGENTE DE RETENCION que informe Operaciones sin Retencion debera elegir "Sin Retencion"
</t>
        </r>
      </text>
    </comment>
    <comment ref="AA13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0" authorId="0" shapeId="0">
      <text>
        <r>
          <rPr>
            <sz val="9"/>
            <color indexed="81"/>
            <rFont val="Tahoma"/>
            <family val="2"/>
          </rPr>
          <t xml:space="preserve">Este campo debe completarse solo si la fecha informada en "PERIODO DE PAGO" es mayor a la informada en "PERIODO INFORMADO"
</t>
        </r>
      </text>
    </comment>
    <comment ref="AD130" authorId="0" shapeId="0">
      <text>
        <r>
          <rPr>
            <sz val="9"/>
            <color indexed="81"/>
            <rFont val="Tahoma"/>
            <family val="2"/>
          </rPr>
          <t xml:space="preserve">Este campo debe completarse solo si la fecha informada en "PERIODO DE PAGO" es mayor a la informada en "PERIODO INFORMADO"
</t>
        </r>
      </text>
    </comment>
    <comment ref="AE13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0" authorId="0" shapeId="0">
      <text>
        <r>
          <rPr>
            <sz val="9"/>
            <color indexed="81"/>
            <rFont val="Tahoma"/>
            <family val="2"/>
          </rPr>
          <t>Debe coincidir con lo informado en el Registro 2 - en el campo Numero de Identificacion del Bien de Capital u Obra de Infraestructura)</t>
        </r>
      </text>
    </comment>
    <comment ref="D13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1" authorId="0" shapeId="0">
      <text>
        <r>
          <rPr>
            <sz val="9"/>
            <color indexed="81"/>
            <rFont val="Tahoma"/>
            <family val="2"/>
          </rPr>
          <t>FORMATO AAAAMM
La fecha informada debe ser igual o posterior a Julio de 2016. Y debera ser MENOR o IGUAL a lo ingresado en el campo "Periodo Informado"</t>
        </r>
      </text>
    </comment>
    <comment ref="W13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1" authorId="0" shapeId="0">
      <text>
        <r>
          <rPr>
            <sz val="9"/>
            <color indexed="81"/>
            <rFont val="Tahoma"/>
            <family val="2"/>
          </rPr>
          <t xml:space="preserve">En el caso de ser el informante AGENTE DE RETENCION que informe Operaciones sin Retencion debera elegir "Sin Retencion"
</t>
        </r>
      </text>
    </comment>
    <comment ref="AA13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1" authorId="0" shapeId="0">
      <text>
        <r>
          <rPr>
            <sz val="9"/>
            <color indexed="81"/>
            <rFont val="Tahoma"/>
            <family val="2"/>
          </rPr>
          <t xml:space="preserve">Este campo debe completarse solo si la fecha informada en "PERIODO DE PAGO" es mayor a la informada en "PERIODO INFORMADO"
</t>
        </r>
      </text>
    </comment>
    <comment ref="AD131" authorId="0" shapeId="0">
      <text>
        <r>
          <rPr>
            <sz val="9"/>
            <color indexed="81"/>
            <rFont val="Tahoma"/>
            <family val="2"/>
          </rPr>
          <t xml:space="preserve">Este campo debe completarse solo si la fecha informada en "PERIODO DE PAGO" es mayor a la informada en "PERIODO INFORMADO"
</t>
        </r>
      </text>
    </comment>
    <comment ref="AE13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1" authorId="0" shapeId="0">
      <text>
        <r>
          <rPr>
            <sz val="9"/>
            <color indexed="81"/>
            <rFont val="Tahoma"/>
            <family val="2"/>
          </rPr>
          <t>Debe coincidir con lo informado en el Registro 2 - en el campo Numero de Identificacion del Bien de Capital u Obra de Infraestructura)</t>
        </r>
      </text>
    </comment>
    <comment ref="D13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2" authorId="0" shapeId="0">
      <text>
        <r>
          <rPr>
            <sz val="9"/>
            <color indexed="81"/>
            <rFont val="Tahoma"/>
            <family val="2"/>
          </rPr>
          <t>FORMATO AAAAMM
La fecha informada debe ser igual o posterior a Julio de 2016. Y debera ser MENOR o IGUAL a lo ingresado en el campo "Periodo Informado"</t>
        </r>
      </text>
    </comment>
    <comment ref="W13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2" authorId="0" shapeId="0">
      <text>
        <r>
          <rPr>
            <sz val="9"/>
            <color indexed="81"/>
            <rFont val="Tahoma"/>
            <family val="2"/>
          </rPr>
          <t xml:space="preserve">En el caso de ser el informante AGENTE DE RETENCION que informe Operaciones sin Retencion debera elegir "Sin Retencion"
</t>
        </r>
      </text>
    </comment>
    <comment ref="AA13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2" authorId="0" shapeId="0">
      <text>
        <r>
          <rPr>
            <sz val="9"/>
            <color indexed="81"/>
            <rFont val="Tahoma"/>
            <family val="2"/>
          </rPr>
          <t xml:space="preserve">Este campo debe completarse solo si la fecha informada en "PERIODO DE PAGO" es mayor a la informada en "PERIODO INFORMADO"
</t>
        </r>
      </text>
    </comment>
    <comment ref="AD132" authorId="0" shapeId="0">
      <text>
        <r>
          <rPr>
            <sz val="9"/>
            <color indexed="81"/>
            <rFont val="Tahoma"/>
            <family val="2"/>
          </rPr>
          <t xml:space="preserve">Este campo debe completarse solo si la fecha informada en "PERIODO DE PAGO" es mayor a la informada en "PERIODO INFORMADO"
</t>
        </r>
      </text>
    </comment>
    <comment ref="AE13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2" authorId="0" shapeId="0">
      <text>
        <r>
          <rPr>
            <sz val="9"/>
            <color indexed="81"/>
            <rFont val="Tahoma"/>
            <family val="2"/>
          </rPr>
          <t>Debe coincidir con lo informado en el Registro 2 - en el campo Numero de Identificacion del Bien de Capital u Obra de Infraestructura)</t>
        </r>
      </text>
    </comment>
    <comment ref="D13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3" authorId="0" shapeId="0">
      <text>
        <r>
          <rPr>
            <sz val="9"/>
            <color indexed="81"/>
            <rFont val="Tahoma"/>
            <family val="2"/>
          </rPr>
          <t>FORMATO AAAAMM
La fecha informada debe ser igual o posterior a Julio de 2016. Y debera ser MENOR o IGUAL a lo ingresado en el campo "Periodo Informado"</t>
        </r>
      </text>
    </comment>
    <comment ref="W13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3" authorId="0" shapeId="0">
      <text>
        <r>
          <rPr>
            <sz val="9"/>
            <color indexed="81"/>
            <rFont val="Tahoma"/>
            <family val="2"/>
          </rPr>
          <t xml:space="preserve">En el caso de ser el informante AGENTE DE RETENCION que informe Operaciones sin Retencion debera elegir "Sin Retencion"
</t>
        </r>
      </text>
    </comment>
    <comment ref="AA13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3" authorId="0" shapeId="0">
      <text>
        <r>
          <rPr>
            <sz val="9"/>
            <color indexed="81"/>
            <rFont val="Tahoma"/>
            <family val="2"/>
          </rPr>
          <t xml:space="preserve">Este campo debe completarse solo si la fecha informada en "PERIODO DE PAGO" es mayor a la informada en "PERIODO INFORMADO"
</t>
        </r>
      </text>
    </comment>
    <comment ref="AD133" authorId="0" shapeId="0">
      <text>
        <r>
          <rPr>
            <sz val="9"/>
            <color indexed="81"/>
            <rFont val="Tahoma"/>
            <family val="2"/>
          </rPr>
          <t xml:space="preserve">Este campo debe completarse solo si la fecha informada en "PERIODO DE PAGO" es mayor a la informada en "PERIODO INFORMADO"
</t>
        </r>
      </text>
    </comment>
    <comment ref="AE13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3" authorId="0" shapeId="0">
      <text>
        <r>
          <rPr>
            <sz val="9"/>
            <color indexed="81"/>
            <rFont val="Tahoma"/>
            <family val="2"/>
          </rPr>
          <t>Debe coincidir con lo informado en el Registro 2 - en el campo Numero de Identificacion del Bien de Capital u Obra de Infraestructura)</t>
        </r>
      </text>
    </comment>
    <comment ref="D13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4" authorId="0" shapeId="0">
      <text>
        <r>
          <rPr>
            <sz val="9"/>
            <color indexed="81"/>
            <rFont val="Tahoma"/>
            <family val="2"/>
          </rPr>
          <t>FORMATO AAAAMM
La fecha informada debe ser igual o posterior a Julio de 2016. Y debera ser MENOR o IGUAL a lo ingresado en el campo "Periodo Informado"</t>
        </r>
      </text>
    </comment>
    <comment ref="W13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4" authorId="0" shapeId="0">
      <text>
        <r>
          <rPr>
            <sz val="9"/>
            <color indexed="81"/>
            <rFont val="Tahoma"/>
            <family val="2"/>
          </rPr>
          <t xml:space="preserve">En el caso de ser el informante AGENTE DE RETENCION que informe Operaciones sin Retencion debera elegir "Sin Retencion"
</t>
        </r>
      </text>
    </comment>
    <comment ref="AA13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4" authorId="0" shapeId="0">
      <text>
        <r>
          <rPr>
            <sz val="9"/>
            <color indexed="81"/>
            <rFont val="Tahoma"/>
            <family val="2"/>
          </rPr>
          <t xml:space="preserve">Este campo debe completarse solo si la fecha informada en "PERIODO DE PAGO" es mayor a la informada en "PERIODO INFORMADO"
</t>
        </r>
      </text>
    </comment>
    <comment ref="AD134" authorId="0" shapeId="0">
      <text>
        <r>
          <rPr>
            <sz val="9"/>
            <color indexed="81"/>
            <rFont val="Tahoma"/>
            <family val="2"/>
          </rPr>
          <t xml:space="preserve">Este campo debe completarse solo si la fecha informada en "PERIODO DE PAGO" es mayor a la informada en "PERIODO INFORMADO"
</t>
        </r>
      </text>
    </comment>
    <comment ref="AE13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4" authorId="0" shapeId="0">
      <text>
        <r>
          <rPr>
            <sz val="9"/>
            <color indexed="81"/>
            <rFont val="Tahoma"/>
            <family val="2"/>
          </rPr>
          <t>Debe coincidir con lo informado en el Registro 2 - en el campo Numero de Identificacion del Bien de Capital u Obra de Infraestructura)</t>
        </r>
      </text>
    </comment>
    <comment ref="D13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5" authorId="0" shapeId="0">
      <text>
        <r>
          <rPr>
            <sz val="9"/>
            <color indexed="81"/>
            <rFont val="Tahoma"/>
            <family val="2"/>
          </rPr>
          <t>FORMATO AAAAMM
La fecha informada debe ser igual o posterior a Julio de 2016. Y debera ser MENOR o IGUAL a lo ingresado en el campo "Periodo Informado"</t>
        </r>
      </text>
    </comment>
    <comment ref="W13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5" authorId="0" shapeId="0">
      <text>
        <r>
          <rPr>
            <sz val="9"/>
            <color indexed="81"/>
            <rFont val="Tahoma"/>
            <family val="2"/>
          </rPr>
          <t xml:space="preserve">En el caso de ser el informante AGENTE DE RETENCION que informe Operaciones sin Retencion debera elegir "Sin Retencion"
</t>
        </r>
      </text>
    </comment>
    <comment ref="AA13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5" authorId="0" shapeId="0">
      <text>
        <r>
          <rPr>
            <sz val="9"/>
            <color indexed="81"/>
            <rFont val="Tahoma"/>
            <family val="2"/>
          </rPr>
          <t xml:space="preserve">Este campo debe completarse solo si la fecha informada en "PERIODO DE PAGO" es mayor a la informada en "PERIODO INFORMADO"
</t>
        </r>
      </text>
    </comment>
    <comment ref="AD135" authorId="0" shapeId="0">
      <text>
        <r>
          <rPr>
            <sz val="9"/>
            <color indexed="81"/>
            <rFont val="Tahoma"/>
            <family val="2"/>
          </rPr>
          <t xml:space="preserve">Este campo debe completarse solo si la fecha informada en "PERIODO DE PAGO" es mayor a la informada en "PERIODO INFORMADO"
</t>
        </r>
      </text>
    </comment>
    <comment ref="AE13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5" authorId="0" shapeId="0">
      <text>
        <r>
          <rPr>
            <sz val="9"/>
            <color indexed="81"/>
            <rFont val="Tahoma"/>
            <family val="2"/>
          </rPr>
          <t>Debe coincidir con lo informado en el Registro 2 - en el campo Numero de Identificacion del Bien de Capital u Obra de Infraestructura)</t>
        </r>
      </text>
    </comment>
    <comment ref="D13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AE13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D141" authorId="0" shapeId="0">
      <text>
        <r>
          <rPr>
            <b/>
            <sz val="9"/>
            <color indexed="81"/>
            <rFont val="Tahoma"/>
            <family val="2"/>
          </rPr>
          <t>Juan Pardo:</t>
        </r>
        <r>
          <rPr>
            <sz val="9"/>
            <color indexed="81"/>
            <rFont val="Tahoma"/>
            <family val="2"/>
          </rPr>
          <t xml:space="preserve">
En el caso de que se tenga el 25,7% de la participacion se debera proceder de la siguiente manera:
En el campo "Numero Entero" colocar 25
En el campo "Parte decimal" colocar 70</t>
        </r>
      </text>
    </comment>
    <comment ref="D172"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2"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2" authorId="0" shapeId="0">
      <text>
        <r>
          <rPr>
            <b/>
            <sz val="9"/>
            <color indexed="81"/>
            <rFont val="Tahoma"/>
            <family val="2"/>
          </rPr>
          <t>Juan Pardo:</t>
        </r>
        <r>
          <rPr>
            <sz val="9"/>
            <color indexed="81"/>
            <rFont val="Tahoma"/>
            <family val="2"/>
          </rPr>
          <t xml:space="preserve">
Formato: AAAAMMDD</t>
        </r>
      </text>
    </comment>
    <comment ref="D173"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3"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3" authorId="0" shapeId="0">
      <text>
        <r>
          <rPr>
            <b/>
            <sz val="9"/>
            <color indexed="81"/>
            <rFont val="Tahoma"/>
            <family val="2"/>
          </rPr>
          <t>Juan Pardo:</t>
        </r>
        <r>
          <rPr>
            <sz val="9"/>
            <color indexed="81"/>
            <rFont val="Tahoma"/>
            <family val="2"/>
          </rPr>
          <t xml:space="preserve">
Formato: AAAAMMDD</t>
        </r>
      </text>
    </comment>
    <comment ref="D174"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4"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4" authorId="0" shapeId="0">
      <text>
        <r>
          <rPr>
            <b/>
            <sz val="9"/>
            <color indexed="81"/>
            <rFont val="Tahoma"/>
            <family val="2"/>
          </rPr>
          <t>Juan Pardo:</t>
        </r>
        <r>
          <rPr>
            <sz val="9"/>
            <color indexed="81"/>
            <rFont val="Tahoma"/>
            <family val="2"/>
          </rPr>
          <t xml:space="preserve">
Formato: AAAAMMDD</t>
        </r>
      </text>
    </comment>
    <comment ref="D175"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5"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5" authorId="0" shapeId="0">
      <text>
        <r>
          <rPr>
            <b/>
            <sz val="9"/>
            <color indexed="81"/>
            <rFont val="Tahoma"/>
            <family val="2"/>
          </rPr>
          <t>Juan Pardo:</t>
        </r>
        <r>
          <rPr>
            <sz val="9"/>
            <color indexed="81"/>
            <rFont val="Tahoma"/>
            <family val="2"/>
          </rPr>
          <t xml:space="preserve">
Formato: AAAAMMDD</t>
        </r>
      </text>
    </comment>
    <comment ref="D176"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6"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6" authorId="0" shapeId="0">
      <text>
        <r>
          <rPr>
            <b/>
            <sz val="9"/>
            <color indexed="81"/>
            <rFont val="Tahoma"/>
            <family val="2"/>
          </rPr>
          <t>Juan Pardo:</t>
        </r>
        <r>
          <rPr>
            <sz val="9"/>
            <color indexed="81"/>
            <rFont val="Tahoma"/>
            <family val="2"/>
          </rPr>
          <t xml:space="preserve">
Formato: AAAAMMDD</t>
        </r>
      </text>
    </comment>
    <comment ref="D177"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7"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7" authorId="0" shapeId="0">
      <text>
        <r>
          <rPr>
            <b/>
            <sz val="9"/>
            <color indexed="81"/>
            <rFont val="Tahoma"/>
            <family val="2"/>
          </rPr>
          <t>Juan Pardo:</t>
        </r>
        <r>
          <rPr>
            <sz val="9"/>
            <color indexed="81"/>
            <rFont val="Tahoma"/>
            <family val="2"/>
          </rPr>
          <t xml:space="preserve">
Formato: AAAAMMDD</t>
        </r>
      </text>
    </comment>
    <comment ref="D178"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8"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8" authorId="0" shapeId="0">
      <text>
        <r>
          <rPr>
            <b/>
            <sz val="9"/>
            <color indexed="81"/>
            <rFont val="Tahoma"/>
            <family val="2"/>
          </rPr>
          <t>Juan Pardo:</t>
        </r>
        <r>
          <rPr>
            <sz val="9"/>
            <color indexed="81"/>
            <rFont val="Tahoma"/>
            <family val="2"/>
          </rPr>
          <t xml:space="preserve">
Formato: AAAAMMDD</t>
        </r>
      </text>
    </comment>
    <comment ref="D179"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9"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9" authorId="0" shapeId="0">
      <text>
        <r>
          <rPr>
            <b/>
            <sz val="9"/>
            <color indexed="81"/>
            <rFont val="Tahoma"/>
            <family val="2"/>
          </rPr>
          <t>Juan Pardo:</t>
        </r>
        <r>
          <rPr>
            <sz val="9"/>
            <color indexed="81"/>
            <rFont val="Tahoma"/>
            <family val="2"/>
          </rPr>
          <t xml:space="preserve">
Formato: AAAAMMDD</t>
        </r>
      </text>
    </comment>
    <comment ref="D180"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0"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0" authorId="0" shapeId="0">
      <text>
        <r>
          <rPr>
            <b/>
            <sz val="9"/>
            <color indexed="81"/>
            <rFont val="Tahoma"/>
            <family val="2"/>
          </rPr>
          <t>Juan Pardo:</t>
        </r>
        <r>
          <rPr>
            <sz val="9"/>
            <color indexed="81"/>
            <rFont val="Tahoma"/>
            <family val="2"/>
          </rPr>
          <t xml:space="preserve">
Formato: AAAAMMDD</t>
        </r>
      </text>
    </comment>
    <comment ref="D181"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1"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1" authorId="0" shapeId="0">
      <text>
        <r>
          <rPr>
            <b/>
            <sz val="9"/>
            <color indexed="81"/>
            <rFont val="Tahoma"/>
            <family val="2"/>
          </rPr>
          <t>Juan Pardo:</t>
        </r>
        <r>
          <rPr>
            <sz val="9"/>
            <color indexed="81"/>
            <rFont val="Tahoma"/>
            <family val="2"/>
          </rPr>
          <t xml:space="preserve">
Formato: AAAAMMDD</t>
        </r>
      </text>
    </comment>
    <comment ref="D182"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2"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2" authorId="0" shapeId="0">
      <text>
        <r>
          <rPr>
            <b/>
            <sz val="9"/>
            <color indexed="81"/>
            <rFont val="Tahoma"/>
            <family val="2"/>
          </rPr>
          <t>Juan Pardo:</t>
        </r>
        <r>
          <rPr>
            <sz val="9"/>
            <color indexed="81"/>
            <rFont val="Tahoma"/>
            <family val="2"/>
          </rPr>
          <t xml:space="preserve">
Formato: AAAAMMDD</t>
        </r>
      </text>
    </comment>
    <comment ref="D183"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3"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3" authorId="0" shapeId="0">
      <text>
        <r>
          <rPr>
            <b/>
            <sz val="9"/>
            <color indexed="81"/>
            <rFont val="Tahoma"/>
            <family val="2"/>
          </rPr>
          <t>Juan Pardo:</t>
        </r>
        <r>
          <rPr>
            <sz val="9"/>
            <color indexed="81"/>
            <rFont val="Tahoma"/>
            <family val="2"/>
          </rPr>
          <t xml:space="preserve">
Formato: AAAAMMDD</t>
        </r>
      </text>
    </comment>
    <comment ref="D184"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4"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4" authorId="0" shapeId="0">
      <text>
        <r>
          <rPr>
            <b/>
            <sz val="9"/>
            <color indexed="81"/>
            <rFont val="Tahoma"/>
            <family val="2"/>
          </rPr>
          <t>Juan Pardo:</t>
        </r>
        <r>
          <rPr>
            <sz val="9"/>
            <color indexed="81"/>
            <rFont val="Tahoma"/>
            <family val="2"/>
          </rPr>
          <t xml:space="preserve">
Formato: AAAAMMDD</t>
        </r>
      </text>
    </comment>
    <comment ref="D185"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5"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5" authorId="0" shapeId="0">
      <text>
        <r>
          <rPr>
            <b/>
            <sz val="9"/>
            <color indexed="81"/>
            <rFont val="Tahoma"/>
            <family val="2"/>
          </rPr>
          <t>Juan Pardo:</t>
        </r>
        <r>
          <rPr>
            <sz val="9"/>
            <color indexed="81"/>
            <rFont val="Tahoma"/>
            <family val="2"/>
          </rPr>
          <t xml:space="preserve">
Formato: AAAAMMDD</t>
        </r>
      </text>
    </comment>
    <comment ref="D186"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6"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6" authorId="0" shapeId="0">
      <text>
        <r>
          <rPr>
            <b/>
            <sz val="9"/>
            <color indexed="81"/>
            <rFont val="Tahoma"/>
            <family val="2"/>
          </rPr>
          <t>Juan Pardo:</t>
        </r>
        <r>
          <rPr>
            <sz val="9"/>
            <color indexed="81"/>
            <rFont val="Tahoma"/>
            <family val="2"/>
          </rPr>
          <t xml:space="preserve">
Formato: AAAAMMDD</t>
        </r>
      </text>
    </comment>
    <comment ref="D187"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7"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7" authorId="0" shapeId="0">
      <text>
        <r>
          <rPr>
            <b/>
            <sz val="9"/>
            <color indexed="81"/>
            <rFont val="Tahoma"/>
            <family val="2"/>
          </rPr>
          <t>Juan Pardo:</t>
        </r>
        <r>
          <rPr>
            <sz val="9"/>
            <color indexed="81"/>
            <rFont val="Tahoma"/>
            <family val="2"/>
          </rPr>
          <t xml:space="preserve">
Formato: AAAAMMDD</t>
        </r>
      </text>
    </comment>
    <comment ref="D188"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8"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8" authorId="0" shapeId="0">
      <text>
        <r>
          <rPr>
            <b/>
            <sz val="9"/>
            <color indexed="81"/>
            <rFont val="Tahoma"/>
            <family val="2"/>
          </rPr>
          <t>Juan Pardo:</t>
        </r>
        <r>
          <rPr>
            <sz val="9"/>
            <color indexed="81"/>
            <rFont val="Tahoma"/>
            <family val="2"/>
          </rPr>
          <t xml:space="preserve">
Formato: AAAAMMDD</t>
        </r>
      </text>
    </comment>
    <comment ref="D189"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9"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9" authorId="0" shapeId="0">
      <text>
        <r>
          <rPr>
            <b/>
            <sz val="9"/>
            <color indexed="81"/>
            <rFont val="Tahoma"/>
            <family val="2"/>
          </rPr>
          <t>Juan Pardo:</t>
        </r>
        <r>
          <rPr>
            <sz val="9"/>
            <color indexed="81"/>
            <rFont val="Tahoma"/>
            <family val="2"/>
          </rPr>
          <t xml:space="preserve">
Formato: AAAAMMDD</t>
        </r>
      </text>
    </comment>
    <comment ref="D190"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90"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90" authorId="0" shapeId="0">
      <text>
        <r>
          <rPr>
            <b/>
            <sz val="9"/>
            <color indexed="81"/>
            <rFont val="Tahoma"/>
            <family val="2"/>
          </rPr>
          <t>Juan Pardo:</t>
        </r>
        <r>
          <rPr>
            <sz val="9"/>
            <color indexed="81"/>
            <rFont val="Tahoma"/>
            <family val="2"/>
          </rPr>
          <t xml:space="preserve">
Formato: AAAAMMDD</t>
        </r>
      </text>
    </comment>
    <comment ref="D191"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91"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91" authorId="0" shapeId="0">
      <text>
        <r>
          <rPr>
            <b/>
            <sz val="9"/>
            <color indexed="81"/>
            <rFont val="Tahoma"/>
            <family val="2"/>
          </rPr>
          <t>Juan Pardo:</t>
        </r>
        <r>
          <rPr>
            <sz val="9"/>
            <color indexed="81"/>
            <rFont val="Tahoma"/>
            <family val="2"/>
          </rPr>
          <t xml:space="preserve">
Formato: AAAAMMDD</t>
        </r>
      </text>
    </comment>
  </commentList>
</comments>
</file>

<file path=xl/sharedStrings.xml><?xml version="1.0" encoding="utf-8"?>
<sst xmlns="http://schemas.openxmlformats.org/spreadsheetml/2006/main" count="488" uniqueCount="388">
  <si>
    <t>Descripcion</t>
  </si>
  <si>
    <t>MARCA AGENTE DE RETENCIÓN</t>
  </si>
  <si>
    <t>S</t>
  </si>
  <si>
    <t>N</t>
  </si>
  <si>
    <t>Posicion 1</t>
  </si>
  <si>
    <t>Posicion 2</t>
  </si>
  <si>
    <t xml:space="preserve">Instalaciones </t>
  </si>
  <si>
    <t xml:space="preserve">Mejora </t>
  </si>
  <si>
    <t>Tipo_Concepto</t>
  </si>
  <si>
    <t>Nombres de las listas</t>
  </si>
  <si>
    <t>de la primera columna</t>
  </si>
  <si>
    <t>Nivel 1</t>
  </si>
  <si>
    <t>Bienes_De_Capital_Nuevo</t>
  </si>
  <si>
    <t>Bienes_De_Capital_Usado</t>
  </si>
  <si>
    <t xml:space="preserve">Obra_Nueva  </t>
  </si>
  <si>
    <t>BIENES</t>
  </si>
  <si>
    <t xml:space="preserve">SERVICIOS </t>
  </si>
  <si>
    <t xml:space="preserve">INSTALACIONES </t>
  </si>
  <si>
    <t xml:space="preserve">COMUNICACIONES </t>
  </si>
  <si>
    <t xml:space="preserve">GAS </t>
  </si>
  <si>
    <t xml:space="preserve">TRANSPORTE   </t>
  </si>
  <si>
    <t xml:space="preserve">CLIMATIZACIÓN  </t>
  </si>
  <si>
    <t xml:space="preserve">HIDRAÚLICAS  </t>
  </si>
  <si>
    <t xml:space="preserve">ELÉCTRICAS   </t>
  </si>
  <si>
    <t xml:space="preserve">OTROS BIENES MUEBLES </t>
  </si>
  <si>
    <t xml:space="preserve">RODADOS NO AUTOMÓVILES   </t>
  </si>
  <si>
    <t xml:space="preserve">REPRODUCTORES   </t>
  </si>
  <si>
    <t xml:space="preserve">MAQUINARIAS Y EQUIPOS    </t>
  </si>
  <si>
    <t>Identificacion</t>
  </si>
  <si>
    <t>Jujuy</t>
  </si>
  <si>
    <t>Formosa</t>
  </si>
  <si>
    <t xml:space="preserve">TABLA ‘PROVINCIAS’ Código Descripción </t>
  </si>
  <si>
    <t xml:space="preserve">Ciudad Autónoma de Buenos Aires </t>
  </si>
  <si>
    <t xml:space="preserve">Buenos Aires </t>
  </si>
  <si>
    <t xml:space="preserve">Catamarca </t>
  </si>
  <si>
    <t xml:space="preserve">Córdoba </t>
  </si>
  <si>
    <t xml:space="preserve">Corrientes </t>
  </si>
  <si>
    <t xml:space="preserve">Entre Ríos </t>
  </si>
  <si>
    <t xml:space="preserve">Mendoza </t>
  </si>
  <si>
    <t xml:space="preserve">La Rioja </t>
  </si>
  <si>
    <t xml:space="preserve">Salta </t>
  </si>
  <si>
    <t xml:space="preserve">San Juan </t>
  </si>
  <si>
    <t xml:space="preserve">San Luis </t>
  </si>
  <si>
    <t xml:space="preserve">Santa Fe </t>
  </si>
  <si>
    <t xml:space="preserve">Santiago del Estero </t>
  </si>
  <si>
    <t xml:space="preserve">Tucumán </t>
  </si>
  <si>
    <t xml:space="preserve">Chaco </t>
  </si>
  <si>
    <t xml:space="preserve">Chubut </t>
  </si>
  <si>
    <t xml:space="preserve">Misiones </t>
  </si>
  <si>
    <t xml:space="preserve">Neuquén </t>
  </si>
  <si>
    <t>La Pampa</t>
  </si>
  <si>
    <t xml:space="preserve">Río Negro </t>
  </si>
  <si>
    <t xml:space="preserve">Santa Cruz </t>
  </si>
  <si>
    <t>Tierra del Fuego</t>
  </si>
  <si>
    <t>TIPO HABILITACION</t>
  </si>
  <si>
    <t>Parcial</t>
  </si>
  <si>
    <t>Total</t>
  </si>
  <si>
    <t>P</t>
  </si>
  <si>
    <t>T</t>
  </si>
  <si>
    <t>Periodo Informado</t>
  </si>
  <si>
    <t>Registro Cabecera (tipo 1)</t>
  </si>
  <si>
    <t>Cuit</t>
  </si>
  <si>
    <t>Secuencia</t>
  </si>
  <si>
    <t>Marca Agente de Retencion</t>
  </si>
  <si>
    <t>Codigo Impuesto</t>
  </si>
  <si>
    <t>Codigo de Concepto</t>
  </si>
  <si>
    <t>Numero de Formulario</t>
  </si>
  <si>
    <t>Version del sistema</t>
  </si>
  <si>
    <t>Cabecera</t>
  </si>
  <si>
    <t>Registro detalle de los Bienes de Capital u Obras de Infraestructura (tipo 2)</t>
  </si>
  <si>
    <t>Numero de Identificacion</t>
  </si>
  <si>
    <t>Concepto</t>
  </si>
  <si>
    <t>Nro. Expediente</t>
  </si>
  <si>
    <t>Objetivo Productivo</t>
  </si>
  <si>
    <t>Vida util total años</t>
  </si>
  <si>
    <t>Vida util remanente</t>
  </si>
  <si>
    <t>Valor referencia bien nuevo</t>
  </si>
  <si>
    <t>Fecha Inicio</t>
  </si>
  <si>
    <t>Puesta en marcha</t>
  </si>
  <si>
    <t>Tipo Habilitacion</t>
  </si>
  <si>
    <t>Calle</t>
  </si>
  <si>
    <t>Nª</t>
  </si>
  <si>
    <t>Piso</t>
  </si>
  <si>
    <t>Localidad</t>
  </si>
  <si>
    <t>Codigo Postal</t>
  </si>
  <si>
    <t>Provincia</t>
  </si>
  <si>
    <t>#</t>
  </si>
  <si>
    <t>AUXILIAR FORMULAS PARA LA "HOJA2_PruEba2"</t>
  </si>
  <si>
    <t>Identificacion del Concepto (numero del 1 al 5)</t>
  </si>
  <si>
    <t>Identificacion del campo 5 "Identificacion"</t>
  </si>
  <si>
    <t>Descripcion #1</t>
  </si>
  <si>
    <t>Descripcion #2</t>
  </si>
  <si>
    <t>Descripcion #3</t>
  </si>
  <si>
    <t>Descripcion #4</t>
  </si>
  <si>
    <t>Rubro 7 comprobantes (tipo 3)</t>
  </si>
  <si>
    <t>Detalle de Integrantes y porcentaje de su participacion (tipo 4)</t>
  </si>
  <si>
    <t>Porcentaje de Participacion</t>
  </si>
  <si>
    <t>Detalle de Profesionales Certificantes y Certificaciones</t>
  </si>
  <si>
    <t>Tipo</t>
  </si>
  <si>
    <t>Tipo de Profesional</t>
  </si>
  <si>
    <t>Contador</t>
  </si>
  <si>
    <t>Ingeniero</t>
  </si>
  <si>
    <t>Arquitecto</t>
  </si>
  <si>
    <t>Maestro Mayor de Obra</t>
  </si>
  <si>
    <t>CUIT Profesional</t>
  </si>
  <si>
    <t>Codigo Identificacion Dictamen</t>
  </si>
  <si>
    <t>Fecha dictamen</t>
  </si>
  <si>
    <t>Jurisdiccion Consejo Profesional</t>
  </si>
  <si>
    <t xml:space="preserve">Numero de Identificacion </t>
  </si>
  <si>
    <t>Descripcion #5</t>
  </si>
  <si>
    <t>Descripcion #6</t>
  </si>
  <si>
    <t>Descripcion #7</t>
  </si>
  <si>
    <t>Descripcion #8</t>
  </si>
  <si>
    <t>Descripcion #9</t>
  </si>
  <si>
    <t>Descripcion #10</t>
  </si>
  <si>
    <t>Descripcion #11</t>
  </si>
  <si>
    <t>Descripcion #12</t>
  </si>
  <si>
    <t>Descripcion #13</t>
  </si>
  <si>
    <t>Descripcion #14</t>
  </si>
  <si>
    <t>Descripcion #15</t>
  </si>
  <si>
    <t>Descripcion #16</t>
  </si>
  <si>
    <t>Descripcion #17</t>
  </si>
  <si>
    <t xml:space="preserve">TABLA ´COMPROBANTES’ </t>
  </si>
  <si>
    <t>Código</t>
  </si>
  <si>
    <t>Descripción</t>
  </si>
  <si>
    <t>001</t>
  </si>
  <si>
    <t>FACTURAS A</t>
  </si>
  <si>
    <t>002</t>
  </si>
  <si>
    <t>NOTAS DE DEBITO A</t>
  </si>
  <si>
    <t>003</t>
  </si>
  <si>
    <t>NOTAS DE CREDITO A</t>
  </si>
  <si>
    <t>004</t>
  </si>
  <si>
    <t>RECIBOS A</t>
  </si>
  <si>
    <t>005</t>
  </si>
  <si>
    <t>NOTAS DE VENTA AL CONTADO A</t>
  </si>
  <si>
    <t>006</t>
  </si>
  <si>
    <t>FACTURAS B</t>
  </si>
  <si>
    <t>007</t>
  </si>
  <si>
    <t>NOTAS DE DEBITO B</t>
  </si>
  <si>
    <t>008</t>
  </si>
  <si>
    <t>NOTAS DE CREDITO B</t>
  </si>
  <si>
    <t>009</t>
  </si>
  <si>
    <t>RECIBOS B</t>
  </si>
  <si>
    <t>010</t>
  </si>
  <si>
    <t>NOTAS DE VENTA AL CONTADO B</t>
  </si>
  <si>
    <t>011</t>
  </si>
  <si>
    <t>FACTURAS C</t>
  </si>
  <si>
    <t>012</t>
  </si>
  <si>
    <t>NOTAS DE DEBITO C</t>
  </si>
  <si>
    <t>013</t>
  </si>
  <si>
    <t>NOTAS DE CREDITO C</t>
  </si>
  <si>
    <t>015</t>
  </si>
  <si>
    <t>RECIBOS C</t>
  </si>
  <si>
    <t>016</t>
  </si>
  <si>
    <t>NOTAS DE VENTA AL CONTADO C</t>
  </si>
  <si>
    <t>037</t>
  </si>
  <si>
    <t>NOTAS DE DEBITO O DOCUMENTO EQUIVALENTE QUE CUMPLAN CON LA R.G. N° 1415</t>
  </si>
  <si>
    <t>038</t>
  </si>
  <si>
    <t>NOTAS DE CREDITO O DOCUMENTO EQUIVALENTE QUE CUMPLAN CON LA R.G. N° 1415</t>
  </si>
  <si>
    <t>039</t>
  </si>
  <si>
    <t>OTROS COMPROBANTES A QUE CUMPLEN CON LA R G  1415</t>
  </si>
  <si>
    <t>040</t>
  </si>
  <si>
    <r>
      <t xml:space="preserve">OTROS COMPROBANTES B QUE CUMPLAN CON LA R.G. </t>
    </r>
    <r>
      <rPr>
        <b/>
        <sz val="9"/>
        <rFont val="Calibri"/>
        <family val="2"/>
      </rPr>
      <t xml:space="preserve">N° </t>
    </r>
    <r>
      <rPr>
        <sz val="9"/>
        <rFont val="Calibri"/>
        <family val="2"/>
      </rPr>
      <t>1415</t>
    </r>
  </si>
  <si>
    <t>041</t>
  </si>
  <si>
    <t>OTROS COMPROBANTES C QUE CUMPLAN CON LA R.G. N° 1415</t>
  </si>
  <si>
    <t>050</t>
  </si>
  <si>
    <t>051</t>
  </si>
  <si>
    <t>FACTURAS M</t>
  </si>
  <si>
    <t>052</t>
  </si>
  <si>
    <t>NOTAS DE DEBITO M</t>
  </si>
  <si>
    <t>053</t>
  </si>
  <si>
    <t>NOTAS DE CREDITO M</t>
  </si>
  <si>
    <t>054</t>
  </si>
  <si>
    <t>RECIBOS M</t>
  </si>
  <si>
    <t>055</t>
  </si>
  <si>
    <t>NOTAS DE VENTA AL CONTADO M</t>
  </si>
  <si>
    <t>066</t>
  </si>
  <si>
    <t>DESPACHO DE IMPORTACION</t>
  </si>
  <si>
    <t>070</t>
  </si>
  <si>
    <t>081</t>
  </si>
  <si>
    <t>082</t>
  </si>
  <si>
    <t>TIQUE FACTURA B</t>
  </si>
  <si>
    <t>TIQUE FACTURA C</t>
  </si>
  <si>
    <t xml:space="preserve"> TIQUE NOTA DE CREDITO A</t>
  </si>
  <si>
    <t>TIQUE NOTA DE CREDITO B</t>
  </si>
  <si>
    <t>TIQUE NOTA DE CREDITO C</t>
  </si>
  <si>
    <t>TIQUE NOTA DE DEBITO A</t>
  </si>
  <si>
    <t>TIQUE NOTA DE DEBITO B</t>
  </si>
  <si>
    <t>TIQUE NOTA DE DEBITO C</t>
  </si>
  <si>
    <t>TIQUE FACTURA M</t>
  </si>
  <si>
    <t>TIQUE NOTA DE CREDITO M</t>
  </si>
  <si>
    <t>TIQUE NOTA DE DEBITO M</t>
  </si>
  <si>
    <t>RECIBO FACTURA A  (REGIMEN DE FACTURA DE CREDITO)</t>
  </si>
  <si>
    <t>IMPORTACION DE SERVICIOS</t>
  </si>
  <si>
    <t>067</t>
  </si>
  <si>
    <t>RECIBOS FACTURA DE CREDITO R</t>
  </si>
  <si>
    <t>TIQUE FACTURA A / CONTROLADORES FISCALES</t>
  </si>
  <si>
    <t>084</t>
  </si>
  <si>
    <t>085</t>
  </si>
  <si>
    <t>086</t>
  </si>
  <si>
    <t>COMPROBANTE / FACTURA DE SERVICIOS PÚBLICOS / INTERESES FINANCIEROS</t>
  </si>
  <si>
    <t xml:space="preserve">NOTA DE CRÉDITO - SERVICIOS PÚBLICOS / NOTA DE CRÉDITO CONTROLADORES FISCALES </t>
  </si>
  <si>
    <t xml:space="preserve">NOTA DE DÉBITO - SERVICIOS PÚBLICOS </t>
  </si>
  <si>
    <t>Tipo de comprobante</t>
  </si>
  <si>
    <t>Fecha de comprobante / Fecha de Deposito</t>
  </si>
  <si>
    <t>Punto de Venta</t>
  </si>
  <si>
    <t>Numero de comprobante o Despacho</t>
  </si>
  <si>
    <t>Posicion Arancelaria</t>
  </si>
  <si>
    <t>Item</t>
  </si>
  <si>
    <t>CUIT Emisor</t>
  </si>
  <si>
    <t>Denominacion de Emisor</t>
  </si>
  <si>
    <t>Descripcion del Bien</t>
  </si>
  <si>
    <t>Importe neto en $ o Importe total en $</t>
  </si>
  <si>
    <t>Importe IVA Facturado en $</t>
  </si>
  <si>
    <t>Importe IVA Destinado en $</t>
  </si>
  <si>
    <t>Monto Retenido</t>
  </si>
  <si>
    <t>Periodo de Pago</t>
  </si>
  <si>
    <t>Motivo de No Retencion</t>
  </si>
  <si>
    <t>Resolucion General</t>
  </si>
  <si>
    <t>Tipo de Rubro 7</t>
  </si>
  <si>
    <t>Identifica Tipo de Credito Fiscal</t>
  </si>
  <si>
    <t>Cuit Vendedor</t>
  </si>
  <si>
    <t>Denominacion Vendedor</t>
  </si>
  <si>
    <t>Codigo de Regimen</t>
  </si>
  <si>
    <t>Numero de Certificado</t>
  </si>
  <si>
    <t>Medio de Pago</t>
  </si>
  <si>
    <t>Numero de Identificacion del Bien U Obra</t>
  </si>
  <si>
    <t>Rubro 7 Comprobantes</t>
  </si>
  <si>
    <t>Tipo de Comprobante</t>
  </si>
  <si>
    <t>Auxiliar 2 - va al txt</t>
  </si>
  <si>
    <t>Descripcion #18</t>
  </si>
  <si>
    <t>Descripcion #19</t>
  </si>
  <si>
    <t>Descripcion #20</t>
  </si>
  <si>
    <t>Descripcion #21</t>
  </si>
  <si>
    <t>Descripcion #22</t>
  </si>
  <si>
    <t>Descripcion #23</t>
  </si>
  <si>
    <t>Descripcion #24</t>
  </si>
  <si>
    <t>Descripcion #25</t>
  </si>
  <si>
    <t>Descripcion #26</t>
  </si>
  <si>
    <t>Descripcion #27</t>
  </si>
  <si>
    <t>Descripcion #28</t>
  </si>
  <si>
    <t>Descripcion #29</t>
  </si>
  <si>
    <t>Descripcion #30</t>
  </si>
  <si>
    <t>Descripcion #31</t>
  </si>
  <si>
    <t>Descripcion #32</t>
  </si>
  <si>
    <t>Descripcion #33</t>
  </si>
  <si>
    <t>Descripcion #34</t>
  </si>
  <si>
    <t>Descripcion #35</t>
  </si>
  <si>
    <t>Descripcion #36</t>
  </si>
  <si>
    <t>Descripcion #37</t>
  </si>
  <si>
    <t>Descripcion #38</t>
  </si>
  <si>
    <t>Descripcion #39</t>
  </si>
  <si>
    <t>Descripcion #40</t>
  </si>
  <si>
    <t>Descripcion #41</t>
  </si>
  <si>
    <t>Descripcion #42</t>
  </si>
  <si>
    <t>Descripcion #43</t>
  </si>
  <si>
    <t>Descripcion #44</t>
  </si>
  <si>
    <t>Descripcion #45</t>
  </si>
  <si>
    <t>Descripcion #46</t>
  </si>
  <si>
    <t>Descripcion #47</t>
  </si>
  <si>
    <t>Descripcion #48</t>
  </si>
  <si>
    <t>Descripcion #49</t>
  </si>
  <si>
    <t>Descripcion #50</t>
  </si>
  <si>
    <t>Descripcion #51</t>
  </si>
  <si>
    <t>Descripcion #52</t>
  </si>
  <si>
    <t>Descripcion #53</t>
  </si>
  <si>
    <t>Descripcion #54</t>
  </si>
  <si>
    <t>Descripcion #55</t>
  </si>
  <si>
    <t>Descripcion #56</t>
  </si>
  <si>
    <t>Descripcion #57</t>
  </si>
  <si>
    <t>Descripcion #58</t>
  </si>
  <si>
    <t>Descripcion #59</t>
  </si>
  <si>
    <t>Descripcion #60</t>
  </si>
  <si>
    <t>Descripcion #61</t>
  </si>
  <si>
    <t>Descripcion #62</t>
  </si>
  <si>
    <t>Descripcion #63</t>
  </si>
  <si>
    <t>Descripcion #64</t>
  </si>
  <si>
    <t>Descripcion #65</t>
  </si>
  <si>
    <t>Descripcion #66</t>
  </si>
  <si>
    <t>Descripcion #67</t>
  </si>
  <si>
    <t>Descripcion #68</t>
  </si>
  <si>
    <t>Descripcion #69</t>
  </si>
  <si>
    <t>Descripcion #70</t>
  </si>
  <si>
    <t>Descripcion #71</t>
  </si>
  <si>
    <t>Descripcion #72</t>
  </si>
  <si>
    <t>Descripcion #73</t>
  </si>
  <si>
    <t>Descripcion #74</t>
  </si>
  <si>
    <t>Descripcion #75</t>
  </si>
  <si>
    <t>Descripcion #76</t>
  </si>
  <si>
    <t>Descripcion #77</t>
  </si>
  <si>
    <t>Descripcion #78</t>
  </si>
  <si>
    <t>Descripcion #79</t>
  </si>
  <si>
    <t>Descripcion #80</t>
  </si>
  <si>
    <t>Descripcion #81</t>
  </si>
  <si>
    <t>Descripcion #82</t>
  </si>
  <si>
    <t>Descripcion #83</t>
  </si>
  <si>
    <t>Descripcion #84</t>
  </si>
  <si>
    <t>Descripcion #85</t>
  </si>
  <si>
    <t>Descripcion #86</t>
  </si>
  <si>
    <t>Descripcion #87</t>
  </si>
  <si>
    <t>Descripcion #88</t>
  </si>
  <si>
    <t>Descripcion #89</t>
  </si>
  <si>
    <t>Descripcion #90</t>
  </si>
  <si>
    <t>Descripcion #91</t>
  </si>
  <si>
    <t>Descripcion #92</t>
  </si>
  <si>
    <t>Descripcion #93</t>
  </si>
  <si>
    <t>Descripcion #94</t>
  </si>
  <si>
    <t>Descripcion #95</t>
  </si>
  <si>
    <t>Descripcion #96</t>
  </si>
  <si>
    <t>Descripcion #97</t>
  </si>
  <si>
    <t>Descripcion #98</t>
  </si>
  <si>
    <t>Descripcion #99</t>
  </si>
  <si>
    <t>Descripcion #100</t>
  </si>
  <si>
    <t>Parte Entera</t>
  </si>
  <si>
    <t>Parte Decimal</t>
  </si>
  <si>
    <t>Periodo DDJJ IVA</t>
  </si>
  <si>
    <t>Validacion</t>
  </si>
  <si>
    <t xml:space="preserve">TABLA ´MOTIVOS DE NO RETENCION’ Código Descripción </t>
  </si>
  <si>
    <t xml:space="preserve">Sujeto con Certificado de exclusión </t>
  </si>
  <si>
    <t xml:space="preserve">Pago mínimo no sujeto a retención </t>
  </si>
  <si>
    <t>Comprobante no retenido por agente de retención reciente</t>
  </si>
  <si>
    <t xml:space="preserve">Operaciones de Canje o Permuta </t>
  </si>
  <si>
    <t>Sujeto excluido - R.G.2854/10 Art. 2 inc.b y c</t>
  </si>
  <si>
    <t>Objeto no alcanzado (Por actividad)</t>
  </si>
  <si>
    <t>Sin Retencion</t>
  </si>
  <si>
    <t>Agente de Retencion</t>
  </si>
  <si>
    <t>Tabla Tipo_de_rubro_7</t>
  </si>
  <si>
    <t>Tipo de Credito Fiscal</t>
  </si>
  <si>
    <t>Directo</t>
  </si>
  <si>
    <t>Indirecto</t>
  </si>
  <si>
    <t>D</t>
  </si>
  <si>
    <t>I</t>
  </si>
  <si>
    <t xml:space="preserve">Depósitos en cuentas de entidades financieras  </t>
  </si>
  <si>
    <t xml:space="preserve">Giros o transferencias bancarias  </t>
  </si>
  <si>
    <t xml:space="preserve">cheques o cheques cancelatorios  </t>
  </si>
  <si>
    <t xml:space="preserve">Tarjeta de crédito, compra o débito  </t>
  </si>
  <si>
    <t xml:space="preserve">Factura de crédito  </t>
  </si>
  <si>
    <t xml:space="preserve">Endoso de cheque  </t>
  </si>
  <si>
    <t>Otros procedimientos autorizados por el P.E.N</t>
  </si>
  <si>
    <t xml:space="preserve">TABLA ´MEDIOS DE PAGOS’ </t>
  </si>
  <si>
    <t>Auxiliar1 - columna E</t>
  </si>
  <si>
    <t>Integrante #1</t>
  </si>
  <si>
    <t>Integrante #2</t>
  </si>
  <si>
    <t>Integrante #3</t>
  </si>
  <si>
    <t>Integrante #4</t>
  </si>
  <si>
    <t>Integrante #5</t>
  </si>
  <si>
    <t>Integrante #6</t>
  </si>
  <si>
    <t>Integrante #7</t>
  </si>
  <si>
    <t>Integrante #8</t>
  </si>
  <si>
    <t>Integrante #9</t>
  </si>
  <si>
    <t>Integrante #10</t>
  </si>
  <si>
    <t>Integrante #11</t>
  </si>
  <si>
    <t>Integrante #12</t>
  </si>
  <si>
    <t>Integrante #13</t>
  </si>
  <si>
    <t>Integrante #14</t>
  </si>
  <si>
    <t>Integrante #15</t>
  </si>
  <si>
    <t>Integrante #16</t>
  </si>
  <si>
    <t>Integrante #17</t>
  </si>
  <si>
    <t>Integrante #18</t>
  </si>
  <si>
    <t>Integrante #19</t>
  </si>
  <si>
    <t>Integrante #20</t>
  </si>
  <si>
    <t>Integrante #21</t>
  </si>
  <si>
    <t>Integrante #22</t>
  </si>
  <si>
    <t>Integrante #23</t>
  </si>
  <si>
    <t>Integrante #24</t>
  </si>
  <si>
    <t>Integrante #25</t>
  </si>
  <si>
    <t>Porcentaje de participacion</t>
  </si>
  <si>
    <t>Auxiliar</t>
  </si>
  <si>
    <t>Suma de los porcentajes</t>
  </si>
  <si>
    <t>Los suma de la participacion de todos los integrandes debe ser igual al 100%</t>
  </si>
  <si>
    <t>Celda de verificacion -&gt;</t>
  </si>
  <si>
    <t>Los porcentajes de participacion informados son inferiores al 100%</t>
  </si>
  <si>
    <t>Los porcentajes de participacion informados son superiores al 100%</t>
  </si>
  <si>
    <t>Los porcentajes de participacion informados son iguales al 100%</t>
  </si>
  <si>
    <t>Ingreso de Datos Manuales</t>
  </si>
  <si>
    <t>Por favor tenga a mano el "Manual Regimen de Fomento" disponible en AFIP</t>
  </si>
  <si>
    <t>Cero</t>
  </si>
  <si>
    <t>completar correctamente campos del "Rubro 7"</t>
  </si>
  <si>
    <t>Planilla de Excel NO comercial - Version beta 1.01/2017 -  Ing. Juan Ignacio Pardo</t>
  </si>
  <si>
    <t>Para completar el trámite seguí los siguientes pasos:</t>
  </si>
  <si>
    <r>
      <t>1)</t>
    </r>
    <r>
      <rPr>
        <sz val="7"/>
        <rFont val="Times New Roman"/>
        <family val="1"/>
      </rPr>
      <t>     </t>
    </r>
    <r>
      <rPr>
        <sz val="9.5"/>
        <rFont val="Arial"/>
        <family val="2"/>
      </rPr>
      <t>Ingresá a la web de AFIP y descargá el manual de Régimen de Fomento de Inversiones.</t>
    </r>
  </si>
  <si>
    <r>
      <t>2)</t>
    </r>
    <r>
      <rPr>
        <sz val="7"/>
        <rFont val="Times New Roman"/>
        <family val="1"/>
      </rPr>
      <t>     </t>
    </r>
    <r>
      <rPr>
        <sz val="9.5"/>
        <rFont val="Arial"/>
        <family val="2"/>
      </rPr>
      <t>Completá los siguientes campos:</t>
    </r>
  </si>
  <si>
    <r>
      <t>3)</t>
    </r>
    <r>
      <rPr>
        <sz val="7"/>
        <rFont val="Times New Roman"/>
        <family val="1"/>
      </rPr>
      <t>     </t>
    </r>
    <r>
      <rPr>
        <sz val="9.5"/>
        <rFont val="Arial"/>
        <family val="2"/>
      </rPr>
      <t>Una vez que finalizaste con la carga de datos, seleccioná la columna A en la hoja de trabajo "Auxiliar_TXT" y copiala en la "TXT”.</t>
    </r>
  </si>
  <si>
    <r>
      <t>4)</t>
    </r>
    <r>
      <rPr>
        <sz val="7"/>
        <rFont val="Times New Roman"/>
        <family val="1"/>
      </rPr>
      <t>     </t>
    </r>
    <r>
      <rPr>
        <sz val="9.5"/>
        <rFont val="Arial"/>
        <family val="2"/>
      </rPr>
      <t>Ingresá a la hoja de trabajo "TXT" y eliminá las filas que se encuentren en blanco o cuyo  valor sea 0</t>
    </r>
  </si>
  <si>
    <r>
      <t>5)</t>
    </r>
    <r>
      <rPr>
        <sz val="7"/>
        <rFont val="Times New Roman"/>
        <family val="1"/>
      </rPr>
      <t>     </t>
    </r>
    <r>
      <rPr>
        <sz val="9.5"/>
        <rFont val="Arial"/>
        <family val="2"/>
      </rPr>
      <t>Cuando termines copiá la información resultante en el programa de texto que uses para hacer la presentación ante la AFIP. 
Importante: revisá que al “pegar” la confección final debe ser en renglones correlativos. Por último, corroborá que la cantidad de campos sea igual a la ingresada y que en el Bloc de Notas no existan líneas en blanco.  </t>
    </r>
  </si>
  <si>
    <t>Utilizá este formato de formulario para generar tu archivo en TXT. El TXT es el que deberás cargar en el portal de AFIP para solicitar los beneficios de Fomento a las Inversiones.</t>
  </si>
  <si>
    <t>Manual Régimen de Fomento de Inversiones</t>
  </si>
  <si>
    <t>Deberás tener presente la Tabla "Cuit País" para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</si>
</sst>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0"/>
  </numFmts>
  <fonts count="19"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
      <b/>
      <i/>
      <u/>
      <sz val="11"/>
      <color theme="1"/>
      <name val="Calibri"/>
      <family val="2"/>
      <scheme val="minor"/>
    </font>
    <font>
      <sz val="10"/>
      <name val="Calibri"/>
      <family val="2"/>
    </font>
    <font>
      <b/>
      <sz val="9"/>
      <name val="Calibri"/>
      <family val="2"/>
    </font>
    <font>
      <sz val="9"/>
      <name val="Calibri"/>
      <family val="2"/>
    </font>
    <font>
      <b/>
      <sz val="11"/>
      <color theme="1"/>
      <name val="Calibri"/>
      <family val="2"/>
      <scheme val="minor"/>
    </font>
    <font>
      <b/>
      <u/>
      <sz val="14"/>
      <color theme="1"/>
      <name val="Calibri"/>
      <family val="2"/>
      <scheme val="minor"/>
    </font>
    <font>
      <b/>
      <i/>
      <u/>
      <sz val="12"/>
      <color theme="1"/>
      <name val="Calibri"/>
      <family val="2"/>
      <scheme val="minor"/>
    </font>
    <font>
      <u/>
      <sz val="11"/>
      <color theme="10"/>
      <name val="Calibri"/>
      <family val="2"/>
      <scheme val="minor"/>
    </font>
    <font>
      <b/>
      <u/>
      <sz val="9"/>
      <color indexed="81"/>
      <name val="Tahoma"/>
      <family val="2"/>
    </font>
    <font>
      <sz val="11"/>
      <color theme="0"/>
      <name val="Calibri"/>
      <family val="2"/>
      <scheme val="minor"/>
    </font>
    <font>
      <sz val="9"/>
      <color theme="1"/>
      <name val="Calibri"/>
      <family val="2"/>
      <scheme val="minor"/>
    </font>
    <font>
      <sz val="9.5"/>
      <name val="Arial"/>
      <family val="2"/>
    </font>
    <font>
      <sz val="11"/>
      <name val="Calibri"/>
      <family val="2"/>
      <scheme val="minor"/>
    </font>
    <font>
      <sz val="7"/>
      <name val="Times New Roman"/>
      <family val="1"/>
    </font>
  </fonts>
  <fills count="5">
    <fill>
      <patternFill patternType="none"/>
    </fill>
    <fill>
      <patternFill patternType="gray125"/>
    </fill>
    <fill>
      <patternFill patternType="solid">
        <fgColor theme="4" tint="0.39997558519241921"/>
        <bgColor indexed="64"/>
      </patternFill>
    </fill>
    <fill>
      <patternFill patternType="solid">
        <fgColor rgb="FFFF0000"/>
        <bgColor indexed="64"/>
      </patternFill>
    </fill>
    <fill>
      <patternFill patternType="solid">
        <fgColor theme="2"/>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80">
    <xf numFmtId="0" fontId="0" fillId="0" borderId="0" xfId="0"/>
    <xf numFmtId="164" fontId="0" fillId="0" borderId="0" xfId="0" applyNumberFormat="1"/>
    <xf numFmtId="1" fontId="0" fillId="0" borderId="0" xfId="0" applyNumberFormat="1"/>
    <xf numFmtId="0" fontId="0" fillId="0" borderId="0" xfId="0" applyProtection="1">
      <protection locked="0"/>
    </xf>
    <xf numFmtId="0" fontId="0" fillId="0" borderId="0" xfId="0" applyFill="1" applyProtection="1">
      <protection locked="0"/>
    </xf>
    <xf numFmtId="0" fontId="5" fillId="0" borderId="0" xfId="0" applyFont="1" applyProtection="1">
      <protection locked="0"/>
    </xf>
    <xf numFmtId="0" fontId="0" fillId="0" borderId="0" xfId="0" applyAlignment="1">
      <alignment horizontal="center"/>
    </xf>
    <xf numFmtId="0" fontId="0" fillId="0" borderId="0" xfId="0" applyAlignment="1">
      <alignment horizontal="center" wrapText="1"/>
    </xf>
    <xf numFmtId="1" fontId="0" fillId="0" borderId="0" xfId="0" applyNumberFormat="1" applyProtection="1">
      <protection locked="0"/>
    </xf>
    <xf numFmtId="164" fontId="0" fillId="0" borderId="0" xfId="0" applyNumberFormat="1" applyProtection="1">
      <protection locked="0"/>
    </xf>
    <xf numFmtId="0" fontId="0" fillId="0" borderId="0" xfId="0" applyAlignment="1" applyProtection="1">
      <alignment wrapText="1"/>
      <protection locked="0"/>
    </xf>
    <xf numFmtId="0" fontId="0" fillId="0" borderId="0" xfId="0"/>
    <xf numFmtId="0" fontId="6" fillId="0" borderId="1" xfId="0" applyFont="1" applyBorder="1" applyAlignment="1">
      <alignment horizontal="center"/>
    </xf>
    <xf numFmtId="0" fontId="6" fillId="0" borderId="1" xfId="0" applyFont="1" applyBorder="1"/>
    <xf numFmtId="0" fontId="6" fillId="0" borderId="1"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horizontal="left"/>
    </xf>
    <xf numFmtId="167" fontId="0" fillId="0" borderId="0" xfId="0" applyNumberFormat="1"/>
    <xf numFmtId="0" fontId="0" fillId="0" borderId="0" xfId="0" applyAlignment="1" applyProtection="1">
      <alignment horizontal="center"/>
      <protection locked="0"/>
    </xf>
    <xf numFmtId="0" fontId="0" fillId="0" borderId="0" xfId="0" applyAlignment="1" applyProtection="1">
      <alignment horizontal="center" wrapText="1"/>
      <protection locked="0"/>
    </xf>
    <xf numFmtId="2" fontId="0" fillId="0" borderId="0" xfId="0" applyNumberFormat="1" applyProtection="1">
      <protection locked="0"/>
    </xf>
    <xf numFmtId="2" fontId="0" fillId="0" borderId="0" xfId="0" applyNumberFormat="1"/>
    <xf numFmtId="0" fontId="10" fillId="0" borderId="0" xfId="0" applyFont="1" applyProtection="1">
      <protection locked="0"/>
    </xf>
    <xf numFmtId="0" fontId="0" fillId="0" borderId="0" xfId="0" applyFont="1" applyProtection="1">
      <protection locked="0"/>
    </xf>
    <xf numFmtId="0" fontId="4" fillId="0" borderId="2" xfId="0" applyFont="1" applyBorder="1" applyAlignment="1" applyProtection="1">
      <alignment horizontal="center"/>
      <protection locked="0"/>
    </xf>
    <xf numFmtId="164" fontId="0" fillId="0" borderId="2" xfId="0" applyNumberFormat="1" applyFill="1" applyBorder="1" applyAlignment="1" applyProtection="1">
      <alignment horizontal="center"/>
    </xf>
    <xf numFmtId="0" fontId="0" fillId="0" borderId="2" xfId="0"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2" xfId="0" applyFill="1" applyBorder="1" applyAlignment="1" applyProtection="1">
      <alignment horizontal="center"/>
    </xf>
    <xf numFmtId="165" fontId="0" fillId="0" borderId="2" xfId="0" applyNumberFormat="1" applyFill="1" applyBorder="1" applyAlignment="1" applyProtection="1">
      <alignment horizontal="center"/>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164" fontId="0" fillId="0" borderId="2" xfId="0" applyNumberFormat="1" applyFill="1" applyBorder="1" applyAlignment="1" applyProtection="1">
      <alignment horizontal="center" vertical="center"/>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 fontId="0" fillId="0" borderId="2" xfId="0" applyNumberFormat="1" applyBorder="1" applyAlignment="1" applyProtection="1">
      <alignment horizontal="center" vertical="center" wrapText="1"/>
      <protection locked="0"/>
    </xf>
    <xf numFmtId="167"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11" fillId="0" borderId="0" xfId="0" applyFont="1" applyProtection="1">
      <protection locked="0"/>
    </xf>
    <xf numFmtId="0" fontId="11" fillId="0" borderId="0" xfId="0" applyFont="1" applyAlignment="1" applyProtection="1">
      <alignment vertical="top"/>
      <protection locked="0"/>
    </xf>
    <xf numFmtId="0" fontId="4" fillId="0" borderId="2" xfId="0" applyFont="1" applyBorder="1" applyAlignment="1" applyProtection="1">
      <alignment horizontal="center" vertical="center"/>
      <protection locked="0"/>
    </xf>
    <xf numFmtId="0" fontId="0" fillId="0" borderId="2" xfId="1" applyNumberFormat="1" applyFont="1"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2" fontId="5" fillId="0" borderId="0" xfId="0" applyNumberFormat="1" applyFont="1" applyProtection="1">
      <protection locked="0"/>
    </xf>
    <xf numFmtId="0" fontId="0" fillId="0" borderId="0" xfId="0" applyProtection="1">
      <protection hidden="1"/>
    </xf>
    <xf numFmtId="164" fontId="0" fillId="0" borderId="2" xfId="0" applyNumberFormat="1" applyBorder="1" applyAlignment="1" applyProtection="1">
      <alignment horizontal="center"/>
      <protection locked="0"/>
    </xf>
    <xf numFmtId="164" fontId="0" fillId="0" borderId="0" xfId="0" applyNumberFormat="1" applyFill="1" applyProtection="1">
      <protection locked="0"/>
    </xf>
    <xf numFmtId="165" fontId="0" fillId="0" borderId="0" xfId="0" applyNumberFormat="1" applyFill="1" applyProtection="1">
      <protection locked="0"/>
    </xf>
    <xf numFmtId="49" fontId="0" fillId="0" borderId="2" xfId="0" applyNumberFormat="1" applyBorder="1" applyAlignment="1" applyProtection="1">
      <alignment horizontal="center"/>
      <protection locked="0"/>
    </xf>
    <xf numFmtId="49" fontId="0" fillId="0" borderId="2" xfId="0" applyNumberForma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49" fontId="0" fillId="0" borderId="0" xfId="0" applyNumberFormat="1" applyBorder="1" applyAlignment="1" applyProtection="1">
      <alignment horizontal="center" vertical="center"/>
      <protection locked="0"/>
    </xf>
    <xf numFmtId="0" fontId="0" fillId="0" borderId="0" xfId="0" applyProtection="1">
      <protection locked="0" hidden="1"/>
    </xf>
    <xf numFmtId="0" fontId="12" fillId="0" borderId="0" xfId="2"/>
    <xf numFmtId="0" fontId="12" fillId="0" borderId="0" xfId="2" applyProtection="1"/>
    <xf numFmtId="0" fontId="4" fillId="0" borderId="2" xfId="0" applyFont="1" applyFill="1" applyBorder="1" applyAlignment="1" applyProtection="1">
      <alignment horizontal="center" vertical="center"/>
      <protection locked="0"/>
    </xf>
    <xf numFmtId="0" fontId="0" fillId="0" borderId="0" xfId="0" applyBorder="1" applyAlignment="1"/>
    <xf numFmtId="0" fontId="14" fillId="0" borderId="0" xfId="0" applyFont="1" applyProtection="1">
      <protection locked="0"/>
    </xf>
    <xf numFmtId="0" fontId="14" fillId="0" borderId="0" xfId="0" applyFont="1" applyProtection="1">
      <protection hidden="1"/>
    </xf>
    <xf numFmtId="164" fontId="14" fillId="0" borderId="0" xfId="0" applyNumberFormat="1" applyFont="1" applyProtection="1">
      <protection hidden="1"/>
    </xf>
    <xf numFmtId="164" fontId="14" fillId="0" borderId="0" xfId="0" applyNumberFormat="1" applyFont="1" applyProtection="1">
      <protection locked="0"/>
    </xf>
    <xf numFmtId="0" fontId="0" fillId="3" borderId="0" xfId="0" applyFill="1" applyProtection="1">
      <protection hidden="1"/>
    </xf>
    <xf numFmtId="0" fontId="0" fillId="0" borderId="2" xfId="0" applyBorder="1" applyAlignment="1" applyProtection="1">
      <alignment horizontal="center" vertical="center"/>
      <protection hidden="1"/>
    </xf>
    <xf numFmtId="0" fontId="0" fillId="0" borderId="2" xfId="0" applyBorder="1" applyProtection="1">
      <protection hidden="1"/>
    </xf>
    <xf numFmtId="0" fontId="17" fillId="0" borderId="0" xfId="0" applyFont="1"/>
    <xf numFmtId="0" fontId="16" fillId="0" borderId="0" xfId="0" applyFont="1"/>
    <xf numFmtId="0" fontId="0" fillId="0" borderId="0" xfId="0" applyProtection="1"/>
    <xf numFmtId="0" fontId="12" fillId="0" borderId="0" xfId="2" applyAlignment="1" applyProtection="1">
      <alignment vertical="top"/>
    </xf>
    <xf numFmtId="0" fontId="17" fillId="0" borderId="0" xfId="0" applyFont="1" applyProtection="1"/>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0" fillId="0" borderId="0" xfId="0" applyBorder="1" applyAlignment="1">
      <alignment horizontal="center"/>
    </xf>
    <xf numFmtId="0" fontId="16" fillId="0" borderId="0" xfId="0" applyFont="1" applyAlignment="1">
      <alignment horizontal="left" vertical="center" wrapText="1"/>
    </xf>
    <xf numFmtId="0" fontId="16" fillId="0" borderId="0" xfId="0" applyFont="1" applyAlignment="1" applyProtection="1">
      <alignment horizontal="left" wrapText="1"/>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102">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19050</xdr:colOff>
      <xdr:row>7</xdr:row>
      <xdr:rowOff>9525</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219825" cy="13430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180975</xdr:colOff>
          <xdr:row>20</xdr:row>
          <xdr:rowOff>38100</xdr:rowOff>
        </xdr:from>
        <xdr:to>
          <xdr:col>8</xdr:col>
          <xdr:colOff>333375</xdr:colOff>
          <xdr:row>24</xdr:row>
          <xdr:rowOff>66675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fip.gob.ar/PYMES/documentos/ManualR%C3%A9gimendeFomentodeInversionPYMES.pdf"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K43"/>
  <sheetViews>
    <sheetView showGridLines="0" topLeftCell="B1" workbookViewId="0">
      <selection activeCell="C21" sqref="C21"/>
    </sheetView>
  </sheetViews>
  <sheetFormatPr baseColWidth="10" defaultColWidth="0" defaultRowHeight="15" zeroHeight="1" x14ac:dyDescent="0.25"/>
  <cols>
    <col min="1" max="1" width="3.42578125" style="11" hidden="1" customWidth="1"/>
    <col min="2" max="8" width="11.42578125" customWidth="1"/>
    <col min="9" max="9" width="13" customWidth="1"/>
    <col min="10" max="16384" width="11.42578125" hidden="1"/>
  </cols>
  <sheetData>
    <row r="1" spans="2:11" x14ac:dyDescent="0.25">
      <c r="B1" s="74"/>
      <c r="C1" s="74"/>
      <c r="D1" s="74"/>
      <c r="E1" s="74"/>
      <c r="F1" s="74"/>
      <c r="G1" s="74"/>
      <c r="H1" s="74"/>
      <c r="I1" s="74"/>
      <c r="J1" s="59"/>
      <c r="K1" s="59"/>
    </row>
    <row r="2" spans="2:11" x14ac:dyDescent="0.25">
      <c r="B2" s="74"/>
      <c r="C2" s="74"/>
      <c r="D2" s="74"/>
      <c r="E2" s="74"/>
      <c r="F2" s="74"/>
      <c r="G2" s="74"/>
      <c r="H2" s="74"/>
      <c r="I2" s="74"/>
      <c r="J2" s="59"/>
      <c r="K2" s="59"/>
    </row>
    <row r="3" spans="2:11" x14ac:dyDescent="0.25">
      <c r="B3" s="74"/>
      <c r="C3" s="74"/>
      <c r="D3" s="74"/>
      <c r="E3" s="74"/>
      <c r="F3" s="74"/>
      <c r="G3" s="74"/>
      <c r="H3" s="74"/>
      <c r="I3" s="74"/>
      <c r="J3" s="59"/>
      <c r="K3" s="59"/>
    </row>
    <row r="4" spans="2:11" x14ac:dyDescent="0.25">
      <c r="B4" s="74"/>
      <c r="C4" s="74"/>
      <c r="D4" s="74"/>
      <c r="E4" s="74"/>
      <c r="F4" s="74"/>
      <c r="G4" s="74"/>
      <c r="H4" s="74"/>
      <c r="I4" s="74"/>
      <c r="J4" s="59"/>
      <c r="K4" s="59"/>
    </row>
    <row r="5" spans="2:11" x14ac:dyDescent="0.25">
      <c r="B5" s="74"/>
      <c r="C5" s="74"/>
      <c r="D5" s="74"/>
      <c r="E5" s="74"/>
      <c r="F5" s="74"/>
      <c r="G5" s="74"/>
      <c r="H5" s="74"/>
      <c r="I5" s="74"/>
      <c r="J5" s="59"/>
      <c r="K5" s="59"/>
    </row>
    <row r="6" spans="2:11" x14ac:dyDescent="0.25">
      <c r="B6" s="74"/>
      <c r="C6" s="74"/>
      <c r="D6" s="74"/>
      <c r="E6" s="74"/>
      <c r="F6" s="74"/>
      <c r="G6" s="74"/>
      <c r="H6" s="74"/>
      <c r="I6" s="74"/>
      <c r="J6" s="59"/>
      <c r="K6" s="59"/>
    </row>
    <row r="7" spans="2:11" x14ac:dyDescent="0.25">
      <c r="B7" s="74"/>
      <c r="C7" s="74"/>
      <c r="D7" s="74"/>
      <c r="E7" s="74"/>
      <c r="F7" s="74"/>
      <c r="G7" s="74"/>
      <c r="H7" s="74"/>
      <c r="I7" s="74"/>
      <c r="J7" s="59"/>
      <c r="K7" s="59"/>
    </row>
    <row r="8" spans="2:11" x14ac:dyDescent="0.25">
      <c r="B8" s="72" t="s">
        <v>378</v>
      </c>
      <c r="C8" s="73"/>
      <c r="D8" s="73"/>
      <c r="E8" s="73"/>
      <c r="F8" s="73"/>
      <c r="G8" s="73"/>
      <c r="H8" s="73"/>
      <c r="I8" s="73"/>
    </row>
    <row r="9" spans="2:11" x14ac:dyDescent="0.25"/>
    <row r="10" spans="2:11" s="11" customFormat="1" ht="26.25" customHeight="1" x14ac:dyDescent="0.25">
      <c r="B10" s="75" t="s">
        <v>385</v>
      </c>
      <c r="C10" s="75"/>
      <c r="D10" s="75"/>
      <c r="E10" s="75"/>
      <c r="F10" s="75"/>
      <c r="G10" s="75"/>
      <c r="H10" s="75"/>
      <c r="I10" s="75"/>
    </row>
    <row r="11" spans="2:11" s="11" customFormat="1" ht="6" customHeight="1" x14ac:dyDescent="0.25">
      <c r="B11" s="67"/>
      <c r="C11" s="67"/>
      <c r="D11" s="67"/>
      <c r="E11" s="67"/>
      <c r="F11" s="67"/>
      <c r="G11" s="67"/>
      <c r="H11" s="67"/>
      <c r="I11" s="67"/>
    </row>
    <row r="12" spans="2:11" x14ac:dyDescent="0.25">
      <c r="B12" s="75" t="s">
        <v>379</v>
      </c>
      <c r="C12" s="75"/>
      <c r="D12" s="75"/>
      <c r="E12" s="75"/>
      <c r="F12" s="75"/>
      <c r="G12" s="75"/>
      <c r="H12" s="75"/>
      <c r="I12" s="75"/>
    </row>
    <row r="13" spans="2:11" x14ac:dyDescent="0.25">
      <c r="C13" s="68" t="s">
        <v>380</v>
      </c>
    </row>
    <row r="14" spans="2:11" x14ac:dyDescent="0.25">
      <c r="C14" s="57" t="s">
        <v>386</v>
      </c>
      <c r="G14" s="56"/>
    </row>
    <row r="15" spans="2:11" s="11" customFormat="1" x14ac:dyDescent="0.25">
      <c r="C15" s="57"/>
      <c r="G15" s="56"/>
    </row>
    <row r="16" spans="2:11" s="11" customFormat="1" x14ac:dyDescent="0.25">
      <c r="C16" s="68" t="s">
        <v>381</v>
      </c>
      <c r="G16" s="56"/>
    </row>
    <row r="17" spans="2:9" x14ac:dyDescent="0.25">
      <c r="C17" s="57" t="s">
        <v>60</v>
      </c>
    </row>
    <row r="18" spans="2:9" ht="6" customHeight="1" x14ac:dyDescent="0.25"/>
    <row r="19" spans="2:9" x14ac:dyDescent="0.25">
      <c r="C19" s="57" t="s">
        <v>69</v>
      </c>
      <c r="D19" s="69"/>
      <c r="E19" s="69"/>
      <c r="F19" s="69"/>
      <c r="G19" s="69"/>
      <c r="H19" s="69"/>
      <c r="I19" s="69"/>
    </row>
    <row r="20" spans="2:9" ht="5.25" customHeight="1" x14ac:dyDescent="0.25">
      <c r="C20" s="69"/>
      <c r="D20" s="69"/>
      <c r="E20" s="69"/>
      <c r="F20" s="69"/>
      <c r="G20" s="69"/>
      <c r="H20" s="69"/>
      <c r="I20" s="69"/>
    </row>
    <row r="21" spans="2:9" x14ac:dyDescent="0.25">
      <c r="C21" s="70" t="s">
        <v>94</v>
      </c>
      <c r="D21" s="69"/>
      <c r="E21" s="69"/>
      <c r="F21" s="69"/>
      <c r="G21" s="69"/>
      <c r="H21" s="69"/>
      <c r="I21" s="69"/>
    </row>
    <row r="22" spans="2:9" s="11" customFormat="1" x14ac:dyDescent="0.25">
      <c r="C22" s="70"/>
      <c r="D22" s="69" t="s">
        <v>387</v>
      </c>
      <c r="E22" s="69"/>
      <c r="F22" s="69"/>
      <c r="G22" s="69"/>
      <c r="H22" s="69"/>
      <c r="I22" s="69"/>
    </row>
    <row r="23" spans="2:9" s="11" customFormat="1" x14ac:dyDescent="0.25">
      <c r="C23" s="70"/>
      <c r="D23" s="69" t="s">
        <v>377</v>
      </c>
      <c r="E23" s="69"/>
      <c r="F23" s="69"/>
      <c r="G23" s="69"/>
      <c r="H23" s="69"/>
      <c r="I23" s="69"/>
    </row>
    <row r="24" spans="2:9" ht="6.75" customHeight="1" x14ac:dyDescent="0.25">
      <c r="C24" s="69"/>
      <c r="D24" s="69"/>
      <c r="E24" s="69"/>
      <c r="F24" s="69"/>
      <c r="G24" s="69"/>
      <c r="H24" s="69"/>
      <c r="I24" s="69"/>
    </row>
    <row r="25" spans="2:9" x14ac:dyDescent="0.25">
      <c r="C25" s="57" t="s">
        <v>95</v>
      </c>
      <c r="D25" s="69"/>
      <c r="E25" s="69"/>
      <c r="F25" s="69"/>
      <c r="G25" s="69"/>
      <c r="H25" s="69"/>
      <c r="I25" s="69"/>
    </row>
    <row r="26" spans="2:9" ht="4.5" customHeight="1" x14ac:dyDescent="0.25">
      <c r="C26" s="69"/>
      <c r="D26" s="69"/>
      <c r="E26" s="69"/>
      <c r="F26" s="69"/>
      <c r="G26" s="69"/>
      <c r="H26" s="69"/>
      <c r="I26" s="69"/>
    </row>
    <row r="27" spans="2:9" x14ac:dyDescent="0.25">
      <c r="C27" s="57" t="s">
        <v>97</v>
      </c>
      <c r="D27" s="69"/>
      <c r="E27" s="69"/>
      <c r="F27" s="69"/>
      <c r="G27" s="69"/>
      <c r="H27" s="69"/>
      <c r="I27" s="69"/>
    </row>
    <row r="28" spans="2:9" x14ac:dyDescent="0.25">
      <c r="C28" s="69"/>
      <c r="D28" s="69"/>
      <c r="E28" s="69"/>
      <c r="F28" s="69"/>
      <c r="G28" s="69"/>
      <c r="H28" s="69"/>
      <c r="I28" s="69"/>
    </row>
    <row r="29" spans="2:9" ht="3" customHeight="1" x14ac:dyDescent="0.25">
      <c r="C29" s="69"/>
      <c r="D29" s="69"/>
      <c r="E29" s="69"/>
      <c r="F29" s="69"/>
      <c r="G29" s="69"/>
      <c r="H29" s="69"/>
      <c r="I29" s="69"/>
    </row>
    <row r="30" spans="2:9" ht="29.25" customHeight="1" x14ac:dyDescent="0.25">
      <c r="C30" s="76" t="s">
        <v>382</v>
      </c>
      <c r="D30" s="76"/>
      <c r="E30" s="76"/>
      <c r="F30" s="76"/>
      <c r="G30" s="76"/>
      <c r="H30" s="76"/>
      <c r="I30" s="76"/>
    </row>
    <row r="31" spans="2:9" x14ac:dyDescent="0.25">
      <c r="B31" s="11"/>
      <c r="C31" s="71"/>
      <c r="D31" s="69"/>
      <c r="E31" s="69"/>
      <c r="F31" s="69"/>
      <c r="G31" s="69"/>
      <c r="H31" s="69"/>
      <c r="I31" s="69"/>
    </row>
    <row r="32" spans="2:9" ht="32.25" customHeight="1" x14ac:dyDescent="0.25">
      <c r="C32" s="76" t="s">
        <v>383</v>
      </c>
      <c r="D32" s="76"/>
      <c r="E32" s="76"/>
      <c r="F32" s="76"/>
      <c r="G32" s="76"/>
      <c r="H32" s="76"/>
      <c r="I32" s="76"/>
    </row>
    <row r="33" spans="2:9" x14ac:dyDescent="0.25">
      <c r="C33" s="69"/>
      <c r="D33" s="69"/>
      <c r="E33" s="69"/>
      <c r="F33" s="69"/>
      <c r="G33" s="69"/>
      <c r="H33" s="69"/>
      <c r="I33" s="69"/>
    </row>
    <row r="34" spans="2:9" ht="65.25" customHeight="1" x14ac:dyDescent="0.25">
      <c r="C34" s="76" t="s">
        <v>384</v>
      </c>
      <c r="D34" s="76"/>
      <c r="E34" s="76"/>
      <c r="F34" s="76"/>
      <c r="G34" s="76"/>
      <c r="H34" s="76"/>
      <c r="I34" s="76"/>
    </row>
    <row r="35" spans="2:9" x14ac:dyDescent="0.25">
      <c r="C35" s="69"/>
      <c r="D35" s="69"/>
      <c r="E35" s="69"/>
      <c r="F35" s="69"/>
      <c r="G35" s="69"/>
      <c r="H35" s="69"/>
      <c r="I35" s="69"/>
    </row>
    <row r="36" spans="2:9" x14ac:dyDescent="0.25">
      <c r="C36" s="69"/>
      <c r="D36" s="69"/>
      <c r="E36" s="69"/>
      <c r="F36" s="69"/>
      <c r="G36" s="69"/>
      <c r="H36" s="69"/>
      <c r="I36" s="69"/>
    </row>
    <row r="37" spans="2:9" x14ac:dyDescent="0.25"/>
    <row r="38" spans="2:9" x14ac:dyDescent="0.25">
      <c r="B38" s="11"/>
    </row>
    <row r="39" spans="2:9" x14ac:dyDescent="0.25"/>
    <row r="40" spans="2:9" x14ac:dyDescent="0.25"/>
    <row r="41" spans="2:9" x14ac:dyDescent="0.25"/>
    <row r="42" spans="2:9" x14ac:dyDescent="0.25"/>
    <row r="43" spans="2:9" x14ac:dyDescent="0.25"/>
  </sheetData>
  <sheetProtection algorithmName="SHA-512" hashValue="mfNt1inulYIcWYNHksJBBcuMumbI3XL/VsET36WAbPO/CIS0ghHaat2og051KgNHvMVf5lURVHF8vX9cWzaL1g==" saltValue="hfeaGqzpIqbvQ62ER7W0tw==" spinCount="100000" sheet="1" objects="1" scenarios="1"/>
  <mergeCells count="7">
    <mergeCell ref="B8:I8"/>
    <mergeCell ref="B1:I7"/>
    <mergeCell ref="B10:I10"/>
    <mergeCell ref="B12:I12"/>
    <mergeCell ref="C34:I34"/>
    <mergeCell ref="C30:I30"/>
    <mergeCell ref="C32:I32"/>
  </mergeCells>
  <hyperlinks>
    <hyperlink ref="C14" r:id="rId1"/>
    <hyperlink ref="C19" location="'Ingreso de Datos'!C13" display="Registro detalle de los Bienes de Capital u Obras de Infraestructura (tipo 2)"/>
    <hyperlink ref="C21" location="'Ingreso de Datos'!C37" display="Rubro 7 comprobantes (tipo 3)"/>
    <hyperlink ref="C25" location="'Ingreso de Datos'!C143" display="Detalle de Integrantes y porcentaje de su participacion (tipo 4)"/>
    <hyperlink ref="C27" location="'Ingreso de Datos'!C172" display="Detalle de Profesionales Certificantes y Certificaciones"/>
    <hyperlink ref="C17" location="'Ingreso de Datos'!C7" display="Registro Cabecera (tipo 1)"/>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progId="Acrobat Document" dvAspect="DVASPECT_ICON" shapeId="13314" r:id="rId5">
          <objectPr locked="0" defaultSize="0" r:id="rId6">
            <anchor moveWithCells="1">
              <from>
                <xdr:col>7</xdr:col>
                <xdr:colOff>180975</xdr:colOff>
                <xdr:row>20</xdr:row>
                <xdr:rowOff>38100</xdr:rowOff>
              </from>
              <to>
                <xdr:col>8</xdr:col>
                <xdr:colOff>333375</xdr:colOff>
                <xdr:row>24</xdr:row>
                <xdr:rowOff>66675</xdr:rowOff>
              </to>
            </anchor>
          </objectPr>
        </oleObject>
      </mc:Choice>
      <mc:Fallback>
        <oleObject progId="Acrobat Document" dvAspect="DVASPECT_ICON" shapeId="13314"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BN200"/>
  <sheetViews>
    <sheetView showGridLines="0" tabSelected="1" topLeftCell="A21" zoomScale="80" zoomScaleNormal="80" workbookViewId="0">
      <selection activeCell="G37" sqref="G37"/>
    </sheetView>
  </sheetViews>
  <sheetFormatPr baseColWidth="10" defaultRowHeight="15" x14ac:dyDescent="0.25"/>
  <cols>
    <col min="1" max="1" width="1.5703125" style="3" customWidth="1"/>
    <col min="2" max="2" width="8.85546875" style="3" customWidth="1"/>
    <col min="3" max="3" width="26.42578125" style="3" customWidth="1"/>
    <col min="4" max="4" width="28.42578125" style="3" customWidth="1"/>
    <col min="5" max="5" width="27" style="3" customWidth="1"/>
    <col min="6" max="6" width="25.7109375" style="3" customWidth="1"/>
    <col min="7" max="7" width="22.85546875" style="3" customWidth="1"/>
    <col min="8" max="8" width="42.42578125" style="3" customWidth="1"/>
    <col min="9" max="9" width="21.85546875" style="3" customWidth="1"/>
    <col min="10" max="10" width="18.5703125" style="3" customWidth="1"/>
    <col min="11" max="11" width="19.28515625" style="3" customWidth="1"/>
    <col min="12" max="12" width="11.5703125" style="3" customWidth="1"/>
    <col min="13" max="13" width="16.42578125" style="3" customWidth="1"/>
    <col min="14" max="14" width="16.28515625" style="3" customWidth="1"/>
    <col min="15" max="15" width="28.42578125" style="3" customWidth="1"/>
    <col min="16" max="16" width="12.140625" style="3" customWidth="1"/>
    <col min="17" max="17" width="12.85546875" style="3" customWidth="1"/>
    <col min="18" max="18" width="23.140625" style="3" customWidth="1"/>
    <col min="19" max="19" width="13.85546875" style="3" bestFit="1" customWidth="1"/>
    <col min="20" max="20" width="32.5703125" style="3" bestFit="1" customWidth="1"/>
    <col min="21" max="21" width="17" style="3" customWidth="1"/>
    <col min="22" max="22" width="11.42578125" style="3" customWidth="1"/>
    <col min="23" max="23" width="16" style="3" customWidth="1"/>
    <col min="24" max="24" width="12.5703125" style="3" customWidth="1"/>
    <col min="25" max="25" width="13" style="3" customWidth="1"/>
    <col min="26" max="26" width="17" style="3" customWidth="1"/>
    <col min="27" max="27" width="13.28515625" style="3" customWidth="1"/>
    <col min="28" max="28" width="14.42578125" style="3" customWidth="1"/>
    <col min="29" max="29" width="11.42578125" style="3" customWidth="1"/>
    <col min="30" max="30" width="12" style="3" customWidth="1"/>
    <col min="31" max="31" width="23.140625" style="3" customWidth="1"/>
    <col min="32" max="38" width="23.5703125" style="3" customWidth="1"/>
    <col min="39" max="40" width="7.28515625" style="3" customWidth="1"/>
    <col min="41" max="41" width="11.42578125" style="3" customWidth="1"/>
    <col min="42" max="42" width="11.85546875" style="60" bestFit="1" customWidth="1"/>
    <col min="43" max="43" width="11.85546875" style="3" bestFit="1" customWidth="1"/>
    <col min="44" max="45" width="11.42578125" style="3"/>
    <col min="46" max="46" width="11.85546875" style="3" bestFit="1" customWidth="1"/>
    <col min="47" max="49" width="11.42578125" style="3"/>
    <col min="50" max="50" width="13.7109375" style="3" customWidth="1"/>
    <col min="51" max="16384" width="11.42578125" style="3"/>
  </cols>
  <sheetData>
    <row r="1" spans="2:66" ht="18.75" x14ac:dyDescent="0.3">
      <c r="B1" s="22" t="s">
        <v>374</v>
      </c>
    </row>
    <row r="2" spans="2:66" x14ac:dyDescent="0.25">
      <c r="B2" s="23" t="s">
        <v>375</v>
      </c>
    </row>
    <row r="4" spans="2:66" ht="15.75" x14ac:dyDescent="0.25">
      <c r="B4" s="41" t="s">
        <v>60</v>
      </c>
    </row>
    <row r="5" spans="2:66" ht="4.5" customHeight="1" x14ac:dyDescent="0.25"/>
    <row r="6" spans="2:66" x14ac:dyDescent="0.25">
      <c r="B6" s="24" t="s">
        <v>68</v>
      </c>
      <c r="C6" s="24" t="s">
        <v>61</v>
      </c>
      <c r="D6" s="24" t="s">
        <v>59</v>
      </c>
      <c r="E6" s="24" t="s">
        <v>62</v>
      </c>
      <c r="F6" s="24" t="s">
        <v>63</v>
      </c>
      <c r="G6" s="24" t="s">
        <v>64</v>
      </c>
      <c r="H6" s="24" t="s">
        <v>65</v>
      </c>
      <c r="I6" s="24" t="s">
        <v>66</v>
      </c>
      <c r="J6" s="24" t="s">
        <v>67</v>
      </c>
    </row>
    <row r="7" spans="2:66" x14ac:dyDescent="0.25">
      <c r="B7" s="25">
        <v>1</v>
      </c>
      <c r="C7" s="26"/>
      <c r="D7" s="27"/>
      <c r="E7" s="48"/>
      <c r="F7" s="26"/>
      <c r="G7" s="28">
        <v>1014</v>
      </c>
      <c r="H7" s="28">
        <v>890</v>
      </c>
      <c r="I7" s="28">
        <v>2017</v>
      </c>
      <c r="J7" s="29">
        <v>100</v>
      </c>
      <c r="AK7" s="55"/>
      <c r="AP7" s="61" t="str">
        <f>IF(C7&lt;&gt;"",TEXT(B7,"00")&amp;C7&amp;D7&amp;TEXT(E7,"00")&amp;F7&amp;G7&amp;H7&amp;I7&amp;TEXT(J7,"00000"),"")</f>
        <v/>
      </c>
    </row>
    <row r="8" spans="2:66" x14ac:dyDescent="0.25">
      <c r="B8" s="49"/>
      <c r="D8" s="4"/>
      <c r="E8" s="9"/>
      <c r="F8" s="9"/>
      <c r="G8" s="4"/>
      <c r="H8" s="4"/>
      <c r="I8" s="4"/>
      <c r="J8" s="50"/>
      <c r="AP8" s="61"/>
    </row>
    <row r="9" spans="2:66" x14ac:dyDescent="0.25">
      <c r="AP9" s="61"/>
    </row>
    <row r="10" spans="2:66" ht="15.75" x14ac:dyDescent="0.25">
      <c r="B10" s="41" t="s">
        <v>69</v>
      </c>
      <c r="AP10" s="61"/>
    </row>
    <row r="11" spans="2:66" ht="3" customHeight="1" x14ac:dyDescent="0.25">
      <c r="AP11" s="61"/>
    </row>
    <row r="12" spans="2:66" x14ac:dyDescent="0.25">
      <c r="B12" s="24" t="s">
        <v>68</v>
      </c>
      <c r="C12" s="24" t="s">
        <v>70</v>
      </c>
      <c r="D12" s="24" t="s">
        <v>0</v>
      </c>
      <c r="E12" s="24" t="s">
        <v>71</v>
      </c>
      <c r="F12" s="24" t="s">
        <v>28</v>
      </c>
      <c r="G12" s="24" t="s">
        <v>72</v>
      </c>
      <c r="H12" s="24" t="s">
        <v>73</v>
      </c>
      <c r="I12" s="24" t="s">
        <v>74</v>
      </c>
      <c r="J12" s="24" t="s">
        <v>75</v>
      </c>
      <c r="K12" s="24" t="s">
        <v>76</v>
      </c>
      <c r="L12" s="24" t="s">
        <v>77</v>
      </c>
      <c r="M12" s="24" t="s">
        <v>78</v>
      </c>
      <c r="N12" s="24" t="s">
        <v>79</v>
      </c>
      <c r="O12" s="24" t="s">
        <v>80</v>
      </c>
      <c r="P12" s="24" t="s">
        <v>81</v>
      </c>
      <c r="Q12" s="24" t="s">
        <v>82</v>
      </c>
      <c r="R12" s="24" t="s">
        <v>83</v>
      </c>
      <c r="S12" s="24" t="s">
        <v>84</v>
      </c>
      <c r="T12" s="24" t="s">
        <v>85</v>
      </c>
      <c r="AP12" s="61"/>
    </row>
    <row r="13" spans="2:66" x14ac:dyDescent="0.25">
      <c r="B13" s="25">
        <v>2</v>
      </c>
      <c r="C13" s="51"/>
      <c r="D13" s="26"/>
      <c r="E13" s="26"/>
      <c r="F13" s="27"/>
      <c r="G13" s="26"/>
      <c r="H13" s="26"/>
      <c r="I13" s="26"/>
      <c r="J13" s="26"/>
      <c r="K13" s="26"/>
      <c r="L13" s="26"/>
      <c r="M13" s="26"/>
      <c r="N13" s="26"/>
      <c r="O13" s="26"/>
      <c r="P13" s="26"/>
      <c r="Q13" s="26"/>
      <c r="R13" s="26"/>
      <c r="S13" s="26"/>
      <c r="T13" s="26"/>
      <c r="AP13" s="61" t="str">
        <f>IF(C13&lt;&gt;"",CONCATENATE(TEXT(B13,"00"),C13&amp;REPT(" ",20-LEN(C13)),D13&amp;REPT(" ",144-LEN(D13)),TEXT(Auxiliar_Formulas!E7,"0"),TEXT(Auxiliar_Formulas!F7,"00"),G13&amp;REPT(" ",15-LEN(G13)),H13&amp;REPT(" ",100-LEN(H13)),TEXT(I13,"00"),TEXT(J13,"00"),TEXT(K13,"000000000000000"),TEXT(L13,"00000000"),TEXT(M13,"000000"),VLOOKUP(N13,Auxiliar_Listas!$G$39:$H$40,2),O13&amp;REPT(" ",50-LEN(O13)),P13&amp;REPT(" ",10-LEN(P13)),Q13&amp;REPT(" ",8-LEN(Q13)),R13&amp;REPT(" ",20-LEN(R13)),S13&amp;REPT(" ",8-LEN(S13)),TEXT(VLOOKUP(T13,Auxiliar_Listas!$C$40:$D$63,2,0),"00")),"")</f>
        <v/>
      </c>
      <c r="BN13" s="3">
        <f>LEN(AP13)</f>
        <v>0</v>
      </c>
    </row>
    <row r="14" spans="2:66" x14ac:dyDescent="0.25">
      <c r="B14" s="25">
        <v>2</v>
      </c>
      <c r="C14" s="51"/>
      <c r="D14" s="51"/>
      <c r="E14" s="26"/>
      <c r="F14" s="27"/>
      <c r="G14" s="26"/>
      <c r="H14" s="26"/>
      <c r="I14" s="26"/>
      <c r="J14" s="26"/>
      <c r="K14" s="26"/>
      <c r="L14" s="26"/>
      <c r="M14" s="26"/>
      <c r="N14" s="26"/>
      <c r="O14" s="26"/>
      <c r="P14" s="26"/>
      <c r="Q14" s="26"/>
      <c r="R14" s="26"/>
      <c r="S14" s="26"/>
      <c r="T14" s="26"/>
      <c r="AP14" s="61" t="str">
        <f>IF(C14&lt;&gt;"",CONCATENATE(TEXT(B14,"00"),C14&amp;REPT(" ",20-LEN(C14)),D14&amp;REPT(" ",144-LEN(D14)),TEXT(Auxiliar_Formulas!E8,"0"),TEXT(Auxiliar_Formulas!F8,"00"),G14&amp;REPT(" ",15-LEN(G14)),H14&amp;REPT(" ",100-LEN(H14)),TEXT(I14,"00"),TEXT(J14,"00"),TEXT(K14,"000000000000000"),TEXT(L14,"00000000"),TEXT(M14,"000000"),VLOOKUP(N14,Auxiliar_Listas!$G$39:$H$40,2),O14&amp;REPT(" ",50-LEN(O14)),P14&amp;REPT(" ",10-LEN(P14)),Q14&amp;REPT(" ",8-LEN(Q14)),R14&amp;REPT(" ",20-LEN(R14)),S14&amp;REPT(" ",8-LEN(S14)),TEXT(VLOOKUP(T14,Auxiliar_Listas!$C$40:$D$63,2,0),"00")),"")</f>
        <v/>
      </c>
      <c r="BN14" s="3">
        <f>LEN(AP14)</f>
        <v>0</v>
      </c>
    </row>
    <row r="15" spans="2:66" x14ac:dyDescent="0.25">
      <c r="B15" s="25">
        <v>2</v>
      </c>
      <c r="C15" s="51"/>
      <c r="D15" s="26"/>
      <c r="E15" s="26"/>
      <c r="F15" s="27"/>
      <c r="G15" s="26"/>
      <c r="H15" s="26"/>
      <c r="I15" s="26"/>
      <c r="J15" s="26"/>
      <c r="K15" s="26"/>
      <c r="L15" s="26"/>
      <c r="M15" s="26"/>
      <c r="N15" s="26"/>
      <c r="O15" s="26"/>
      <c r="P15" s="26"/>
      <c r="Q15" s="26"/>
      <c r="R15" s="26"/>
      <c r="S15" s="26"/>
      <c r="T15" s="26"/>
      <c r="AP15" s="61" t="str">
        <f>IF(C15&lt;&gt;"",CONCATENATE(TEXT(B15,"00"),C15&amp;REPT(" ",20-LEN(C15)),D15&amp;REPT(" ",144-LEN(D15)),TEXT(Auxiliar_Formulas!E9,"0"),TEXT(Auxiliar_Formulas!F9,"00"),G15&amp;REPT(" ",15-LEN(G15)),H15&amp;REPT(" ",100-LEN(H15)),TEXT(I15,"00"),TEXT(J15,"00"),TEXT(K15,"000000000000000"),TEXT(L15,"00000000"),TEXT(M15,"000000"),VLOOKUP(N15,Auxiliar_Listas!$G$39:$H$40,2),O15&amp;REPT(" ",50-LEN(O15)),P15&amp;REPT(" ",10-LEN(P15)),Q15&amp;REPT(" ",8-LEN(Q15)),R15&amp;REPT(" ",20-LEN(R15)),S15&amp;REPT(" ",8-LEN(S15)),TEXT(VLOOKUP(T15,Auxiliar_Listas!$C$40:$D$63,2,0),"00")),"")</f>
        <v/>
      </c>
      <c r="BN15" s="3">
        <f>LEN(AP15)</f>
        <v>0</v>
      </c>
    </row>
    <row r="16" spans="2:66" x14ac:dyDescent="0.25">
      <c r="B16" s="25">
        <v>2</v>
      </c>
      <c r="C16" s="51"/>
      <c r="D16" s="26"/>
      <c r="E16" s="26"/>
      <c r="F16" s="27"/>
      <c r="G16" s="26"/>
      <c r="H16" s="26"/>
      <c r="I16" s="27"/>
      <c r="J16" s="26"/>
      <c r="K16" s="26"/>
      <c r="L16" s="26"/>
      <c r="M16" s="26"/>
      <c r="N16" s="26"/>
      <c r="O16" s="26"/>
      <c r="P16" s="26"/>
      <c r="Q16" s="26"/>
      <c r="R16" s="26"/>
      <c r="S16" s="26"/>
      <c r="T16" s="26"/>
      <c r="AP16" s="61" t="str">
        <f>IF(C16&lt;&gt;"",CONCATENATE(TEXT(B16,"00"),C16&amp;REPT(" ",20-LEN(C16)),D16&amp;REPT(" ",144-LEN(D16)),TEXT(Auxiliar_Formulas!E10,"0"),TEXT(Auxiliar_Formulas!F10,"00"),G16&amp;REPT(" ",15-LEN(G16)),H16&amp;REPT(" ",100-LEN(H16)),TEXT(I16,"00"),TEXT(J16,"00"),TEXT(K16,"000000000000000"),TEXT(L16,"00000000"),TEXT(M16,"000000"),VLOOKUP(N16,Auxiliar_Listas!$G$39:$H$40,2),O16&amp;REPT(" ",50-LEN(O16)),P16&amp;REPT(" ",10-LEN(P16)),Q16&amp;REPT(" ",8-LEN(Q16)),R16&amp;REPT(" ",20-LEN(R16)),S16&amp;REPT(" ",8-LEN(S16)),TEXT(VLOOKUP(T16,Auxiliar_Listas!$C$40:$D$63,2,0),"00")),"")</f>
        <v/>
      </c>
    </row>
    <row r="17" spans="2:42" x14ac:dyDescent="0.25">
      <c r="B17" s="25">
        <v>2</v>
      </c>
      <c r="C17" s="51"/>
      <c r="D17" s="26"/>
      <c r="E17" s="26"/>
      <c r="F17" s="27"/>
      <c r="G17" s="26"/>
      <c r="H17" s="26"/>
      <c r="I17" s="27"/>
      <c r="J17" s="26"/>
      <c r="K17" s="26"/>
      <c r="L17" s="26"/>
      <c r="M17" s="26"/>
      <c r="N17" s="26"/>
      <c r="O17" s="26"/>
      <c r="P17" s="26"/>
      <c r="Q17" s="26"/>
      <c r="R17" s="26"/>
      <c r="S17" s="26"/>
      <c r="T17" s="26"/>
      <c r="AP17" s="61" t="str">
        <f>IF(C17&lt;&gt;"",CONCATENATE(TEXT(B17,"00"),C17&amp;REPT(" ",20-LEN(C17)),D17&amp;REPT(" ",144-LEN(D17)),TEXT(Auxiliar_Formulas!E11,"0"),TEXT(Auxiliar_Formulas!F11,"00"),G17&amp;REPT(" ",15-LEN(G17)),H17&amp;REPT(" ",100-LEN(H17)),TEXT(I17,"00"),TEXT(J17,"00"),TEXT(K17,"000000000000000"),TEXT(L17,"00000000"),TEXT(M17,"000000"),VLOOKUP(N17,Auxiliar_Listas!$G$39:$H$40,2),O17&amp;REPT(" ",50-LEN(O17)),P17&amp;REPT(" ",10-LEN(P17)),Q17&amp;REPT(" ",8-LEN(Q17)),R17&amp;REPT(" ",20-LEN(R17)),S17&amp;REPT(" ",8-LEN(S17)),TEXT(VLOOKUP(T17,Auxiliar_Listas!$C$40:$D$63,2,0),"00")),"")</f>
        <v/>
      </c>
    </row>
    <row r="18" spans="2:42" x14ac:dyDescent="0.25">
      <c r="B18" s="25">
        <v>2</v>
      </c>
      <c r="C18" s="51"/>
      <c r="D18" s="26"/>
      <c r="E18" s="26"/>
      <c r="F18" s="27"/>
      <c r="G18" s="27"/>
      <c r="H18" s="27"/>
      <c r="I18" s="27"/>
      <c r="J18" s="27"/>
      <c r="K18" s="27"/>
      <c r="L18" s="26"/>
      <c r="M18" s="26"/>
      <c r="N18" s="26"/>
      <c r="O18" s="26"/>
      <c r="P18" s="26"/>
      <c r="Q18" s="26"/>
      <c r="R18" s="26"/>
      <c r="S18" s="26"/>
      <c r="T18" s="26"/>
      <c r="AP18" s="61" t="str">
        <f>IF(C18&lt;&gt;"",CONCATENATE(TEXT(B18,"00"),C18&amp;REPT(" ",20-LEN(C18)),D18&amp;REPT(" ",144-LEN(D18)),TEXT(Auxiliar_Formulas!E12,"0"),TEXT(Auxiliar_Formulas!F12,"00"),G18&amp;REPT(" ",15-LEN(G18)),H18&amp;REPT(" ",100-LEN(H18)),TEXT(I18,"00"),TEXT(J18,"00"),TEXT(K18,"000000000000000"),TEXT(L18,"00000000"),TEXT(M18,"000000"),VLOOKUP(N18,Auxiliar_Listas!$G$39:$H$40,2),O18&amp;REPT(" ",50-LEN(O18)),P18&amp;REPT(" ",10-LEN(P18)),Q18&amp;REPT(" ",8-LEN(Q18)),R18&amp;REPT(" ",20-LEN(R18)),S18&amp;REPT(" ",8-LEN(S18)),TEXT(VLOOKUP(T18,Auxiliar_Listas!$C$40:$D$63,2,0),"00")),"")</f>
        <v/>
      </c>
    </row>
    <row r="19" spans="2:42" x14ac:dyDescent="0.25">
      <c r="B19" s="25">
        <v>2</v>
      </c>
      <c r="C19" s="51"/>
      <c r="D19" s="26"/>
      <c r="E19" s="26"/>
      <c r="F19" s="27"/>
      <c r="G19" s="27"/>
      <c r="H19" s="27"/>
      <c r="I19" s="27"/>
      <c r="J19" s="27"/>
      <c r="K19" s="27"/>
      <c r="L19" s="26"/>
      <c r="M19" s="26"/>
      <c r="N19" s="26"/>
      <c r="O19" s="26"/>
      <c r="P19" s="26"/>
      <c r="Q19" s="26"/>
      <c r="R19" s="26"/>
      <c r="S19" s="26"/>
      <c r="T19" s="26"/>
      <c r="AP19" s="61" t="str">
        <f>IF(C19&lt;&gt;"",CONCATENATE(TEXT(B19,"00"),C19&amp;REPT(" ",20-LEN(C19)),D19&amp;REPT(" ",144-LEN(D19)),TEXT(Auxiliar_Formulas!E13,"0"),TEXT(Auxiliar_Formulas!F13,"00"),G19&amp;REPT(" ",15-LEN(G19)),H19&amp;REPT(" ",100-LEN(H19)),TEXT(I19,"00"),TEXT(J19,"00"),TEXT(K19,"000000000000000"),TEXT(L19,"00000000"),TEXT(M19,"000000"),VLOOKUP(N19,Auxiliar_Listas!$G$39:$H$40,2),O19&amp;REPT(" ",50-LEN(O19)),P19&amp;REPT(" ",10-LEN(P19)),Q19&amp;REPT(" ",8-LEN(Q19)),R19&amp;REPT(" ",20-LEN(R19)),S19&amp;REPT(" ",8-LEN(S19)),TEXT(VLOOKUP(T19,Auxiliar_Listas!$C$40:$D$63,2,0),"00")),"")</f>
        <v/>
      </c>
    </row>
    <row r="20" spans="2:42" x14ac:dyDescent="0.25">
      <c r="B20" s="25">
        <v>2</v>
      </c>
      <c r="C20" s="51"/>
      <c r="D20" s="26"/>
      <c r="E20" s="26"/>
      <c r="F20" s="27"/>
      <c r="G20" s="27"/>
      <c r="H20" s="27"/>
      <c r="I20" s="27"/>
      <c r="J20" s="27"/>
      <c r="K20" s="27"/>
      <c r="L20" s="26"/>
      <c r="M20" s="26"/>
      <c r="N20" s="26"/>
      <c r="O20" s="26"/>
      <c r="P20" s="26"/>
      <c r="Q20" s="26"/>
      <c r="R20" s="26"/>
      <c r="S20" s="26"/>
      <c r="T20" s="26"/>
      <c r="AP20" s="61" t="str">
        <f>IF(C20&lt;&gt;"",CONCATENATE(TEXT(B20,"00"),C20&amp;REPT(" ",20-LEN(C20)),D20&amp;REPT(" ",144-LEN(D20)),TEXT(Auxiliar_Formulas!E14,"0"),TEXT(Auxiliar_Formulas!F14,"00"),G20&amp;REPT(" ",15-LEN(G20)),H20&amp;REPT(" ",100-LEN(H20)),TEXT(I20,"00"),TEXT(J20,"00"),TEXT(K20,"000000000000000"),TEXT(L20,"00000000"),TEXT(M20,"000000"),VLOOKUP(N20,Auxiliar_Listas!$G$39:$H$40,2),O20&amp;REPT(" ",50-LEN(O20)),P20&amp;REPT(" ",10-LEN(P20)),Q20&amp;REPT(" ",8-LEN(Q20)),R20&amp;REPT(" ",20-LEN(R20)),S20&amp;REPT(" ",8-LEN(S20)),TEXT(VLOOKUP(T20,Auxiliar_Listas!$C$40:$D$63,2,0),"00")),"")</f>
        <v/>
      </c>
    </row>
    <row r="21" spans="2:42" x14ac:dyDescent="0.25">
      <c r="B21" s="25">
        <v>2</v>
      </c>
      <c r="C21" s="51"/>
      <c r="D21" s="26"/>
      <c r="E21" s="26"/>
      <c r="F21" s="27"/>
      <c r="G21" s="27"/>
      <c r="H21" s="27"/>
      <c r="I21" s="27"/>
      <c r="J21" s="27"/>
      <c r="K21" s="27"/>
      <c r="L21" s="26"/>
      <c r="M21" s="26"/>
      <c r="N21" s="26"/>
      <c r="O21" s="26"/>
      <c r="P21" s="26"/>
      <c r="Q21" s="26"/>
      <c r="R21" s="26"/>
      <c r="S21" s="26"/>
      <c r="T21" s="26"/>
      <c r="AP21" s="61" t="str">
        <f>IF(C21&lt;&gt;"",CONCATENATE(TEXT(B21,"00"),C21&amp;REPT(" ",20-LEN(C21)),D21&amp;REPT(" ",144-LEN(D21)),TEXT(Auxiliar_Formulas!E15,"0"),TEXT(Auxiliar_Formulas!F15,"00"),G21&amp;REPT(" ",15-LEN(G21)),H21&amp;REPT(" ",100-LEN(H21)),TEXT(I21,"00"),TEXT(J21,"00"),TEXT(K21,"000000000000000"),TEXT(L21,"00000000"),TEXT(M21,"000000"),VLOOKUP(N21,Auxiliar_Listas!$G$39:$H$40,2),O21&amp;REPT(" ",50-LEN(O21)),P21&amp;REPT(" ",10-LEN(P21)),Q21&amp;REPT(" ",8-LEN(Q21)),R21&amp;REPT(" ",20-LEN(R21)),S21&amp;REPT(" ",8-LEN(S21)),TEXT(VLOOKUP(T21,Auxiliar_Listas!$C$40:$D$63,2,0),"00")),"")</f>
        <v/>
      </c>
    </row>
    <row r="22" spans="2:42" x14ac:dyDescent="0.25">
      <c r="B22" s="25">
        <v>2</v>
      </c>
      <c r="C22" s="51"/>
      <c r="D22" s="26"/>
      <c r="E22" s="26"/>
      <c r="F22" s="27"/>
      <c r="G22" s="27"/>
      <c r="H22" s="27"/>
      <c r="I22" s="27"/>
      <c r="J22" s="27"/>
      <c r="K22" s="27"/>
      <c r="L22" s="26"/>
      <c r="M22" s="26"/>
      <c r="N22" s="26"/>
      <c r="O22" s="26"/>
      <c r="P22" s="26"/>
      <c r="Q22" s="26"/>
      <c r="R22" s="26"/>
      <c r="S22" s="26"/>
      <c r="T22" s="26"/>
      <c r="AP22" s="61" t="str">
        <f>IF(C22&lt;&gt;"",CONCATENATE(TEXT(B22,"00"),C22&amp;REPT(" ",20-LEN(C22)),D22&amp;REPT(" ",144-LEN(D22)),TEXT(Auxiliar_Formulas!E16,"0"),TEXT(Auxiliar_Formulas!F16,"00"),G22&amp;REPT(" ",15-LEN(G22)),H22&amp;REPT(" ",100-LEN(H22)),TEXT(I22,"00"),TEXT(J22,"00"),TEXT(K22,"000000000000000"),TEXT(L22,"00000000"),TEXT(M22,"000000"),VLOOKUP(N22,Auxiliar_Listas!$G$39:$H$40,2),O22&amp;REPT(" ",50-LEN(O22)),P22&amp;REPT(" ",10-LEN(P22)),Q22&amp;REPT(" ",8-LEN(Q22)),R22&amp;REPT(" ",20-LEN(R22)),S22&amp;REPT(" ",8-LEN(S22)),TEXT(VLOOKUP(T22,Auxiliar_Listas!$C$40:$D$63,2,0),"00")),"")</f>
        <v/>
      </c>
    </row>
    <row r="23" spans="2:42" x14ac:dyDescent="0.25">
      <c r="B23" s="25">
        <v>2</v>
      </c>
      <c r="C23" s="51"/>
      <c r="D23" s="26"/>
      <c r="E23" s="26"/>
      <c r="F23" s="27"/>
      <c r="G23" s="27"/>
      <c r="H23" s="27"/>
      <c r="I23" s="27"/>
      <c r="J23" s="27"/>
      <c r="K23" s="27"/>
      <c r="L23" s="26"/>
      <c r="M23" s="26"/>
      <c r="N23" s="26"/>
      <c r="O23" s="26"/>
      <c r="P23" s="26"/>
      <c r="Q23" s="26"/>
      <c r="R23" s="26"/>
      <c r="S23" s="26"/>
      <c r="T23" s="26"/>
      <c r="AP23" s="61" t="str">
        <f>IF(C23&lt;&gt;"",CONCATENATE(TEXT(B23,"00"),C23&amp;REPT(" ",20-LEN(C23)),D23&amp;REPT(" ",144-LEN(D23)),TEXT(Auxiliar_Formulas!E17,"0"),TEXT(Auxiliar_Formulas!F17,"00"),G23&amp;REPT(" ",15-LEN(G23)),H23&amp;REPT(" ",100-LEN(H23)),TEXT(I23,"00"),TEXT(J23,"00"),TEXT(K23,"000000000000000"),TEXT(L23,"00000000"),TEXT(M23,"000000"),VLOOKUP(N23,Auxiliar_Listas!$G$39:$H$40,2),O23&amp;REPT(" ",50-LEN(O23)),P23&amp;REPT(" ",10-LEN(P23)),Q23&amp;REPT(" ",8-LEN(Q23)),R23&amp;REPT(" ",20-LEN(R23)),S23&amp;REPT(" ",8-LEN(S23)),TEXT(VLOOKUP(T23,Auxiliar_Listas!$C$40:$D$63,2,0),"00")),"")</f>
        <v/>
      </c>
    </row>
    <row r="24" spans="2:42" x14ac:dyDescent="0.25">
      <c r="B24" s="25">
        <v>2</v>
      </c>
      <c r="C24" s="51"/>
      <c r="D24" s="26"/>
      <c r="E24" s="26"/>
      <c r="F24" s="27"/>
      <c r="G24" s="27"/>
      <c r="H24" s="27"/>
      <c r="I24" s="27"/>
      <c r="J24" s="27"/>
      <c r="K24" s="27"/>
      <c r="L24" s="26"/>
      <c r="M24" s="26"/>
      <c r="N24" s="26"/>
      <c r="O24" s="26"/>
      <c r="P24" s="26"/>
      <c r="Q24" s="26"/>
      <c r="R24" s="26"/>
      <c r="S24" s="26"/>
      <c r="T24" s="26"/>
      <c r="AP24" s="61" t="str">
        <f>IF(C24&lt;&gt;"",CONCATENATE(TEXT(B24,"00"),C24&amp;REPT(" ",20-LEN(C24)),D24&amp;REPT(" ",144-LEN(D24)),TEXT(Auxiliar_Formulas!E18,"0"),TEXT(Auxiliar_Formulas!F18,"00"),G24&amp;REPT(" ",15-LEN(G24)),H24&amp;REPT(" ",100-LEN(H24)),TEXT(I24,"00"),TEXT(J24,"00"),TEXT(K24,"000000000000000"),TEXT(L24,"00000000"),TEXT(M24,"000000"),VLOOKUP(N24,Auxiliar_Listas!$G$39:$H$40,2),O24&amp;REPT(" ",50-LEN(O24)),P24&amp;REPT(" ",10-LEN(P24)),Q24&amp;REPT(" ",8-LEN(Q24)),R24&amp;REPT(" ",20-LEN(R24)),S24&amp;REPT(" ",8-LEN(S24)),TEXT(VLOOKUP(T24,Auxiliar_Listas!$C$40:$D$63,2,0),"00")),"")</f>
        <v/>
      </c>
    </row>
    <row r="25" spans="2:42" x14ac:dyDescent="0.25">
      <c r="B25" s="25">
        <v>2</v>
      </c>
      <c r="C25" s="51"/>
      <c r="D25" s="26"/>
      <c r="E25" s="26"/>
      <c r="F25" s="27"/>
      <c r="G25" s="27"/>
      <c r="H25" s="27"/>
      <c r="I25" s="27"/>
      <c r="J25" s="27"/>
      <c r="K25" s="27"/>
      <c r="L25" s="26"/>
      <c r="M25" s="26"/>
      <c r="N25" s="26"/>
      <c r="O25" s="26"/>
      <c r="P25" s="26"/>
      <c r="Q25" s="26"/>
      <c r="R25" s="26"/>
      <c r="S25" s="26"/>
      <c r="T25" s="26"/>
      <c r="AP25" s="61" t="str">
        <f>IF(C25&lt;&gt;"",CONCATENATE(TEXT(B25,"00"),C25&amp;REPT(" ",20-LEN(C25)),D25&amp;REPT(" ",144-LEN(D25)),TEXT(Auxiliar_Formulas!E19,"0"),TEXT(Auxiliar_Formulas!F19,"00"),G25&amp;REPT(" ",15-LEN(G25)),H25&amp;REPT(" ",100-LEN(H25)),TEXT(I25,"00"),TEXT(J25,"00"),TEXT(K25,"000000000000000"),TEXT(L25,"00000000"),TEXT(M25,"000000"),VLOOKUP(N25,Auxiliar_Listas!$G$39:$H$40,2),O25&amp;REPT(" ",50-LEN(O25)),P25&amp;REPT(" ",10-LEN(P25)),Q25&amp;REPT(" ",8-LEN(Q25)),R25&amp;REPT(" ",20-LEN(R25)),S25&amp;REPT(" ",8-LEN(S25)),TEXT(VLOOKUP(T25,Auxiliar_Listas!$C$40:$D$63,2,0),"00")),"")</f>
        <v/>
      </c>
    </row>
    <row r="26" spans="2:42" x14ac:dyDescent="0.25">
      <c r="B26" s="25">
        <v>2</v>
      </c>
      <c r="C26" s="51"/>
      <c r="D26" s="26"/>
      <c r="E26" s="26"/>
      <c r="F26" s="27"/>
      <c r="G26" s="27"/>
      <c r="H26" s="27"/>
      <c r="I26" s="27"/>
      <c r="J26" s="27"/>
      <c r="K26" s="27"/>
      <c r="L26" s="26"/>
      <c r="M26" s="26"/>
      <c r="N26" s="26"/>
      <c r="O26" s="26"/>
      <c r="P26" s="26"/>
      <c r="Q26" s="26"/>
      <c r="R26" s="26"/>
      <c r="S26" s="26"/>
      <c r="T26" s="26"/>
      <c r="AP26" s="61" t="str">
        <f>IF(C26&lt;&gt;"",CONCATENATE(TEXT(B26,"00"),C26&amp;REPT(" ",20-LEN(C26)),D26&amp;REPT(" ",144-LEN(D26)),TEXT(Auxiliar_Formulas!E20,"0"),TEXT(Auxiliar_Formulas!F20,"00"),G26&amp;REPT(" ",15-LEN(G26)),H26&amp;REPT(" ",100-LEN(H26)),TEXT(I26,"00"),TEXT(J26,"00"),TEXT(K26,"000000000000000"),TEXT(L26,"00000000"),TEXT(M26,"000000"),VLOOKUP(N26,Auxiliar_Listas!$G$39:$H$40,2),O26&amp;REPT(" ",50-LEN(O26)),P26&amp;REPT(" ",10-LEN(P26)),Q26&amp;REPT(" ",8-LEN(Q26)),R26&amp;REPT(" ",20-LEN(R26)),S26&amp;REPT(" ",8-LEN(S26)),TEXT(VLOOKUP(T26,Auxiliar_Listas!$C$40:$D$63,2,0),"00")),"")</f>
        <v/>
      </c>
    </row>
    <row r="27" spans="2:42" x14ac:dyDescent="0.25">
      <c r="B27" s="25">
        <v>2</v>
      </c>
      <c r="C27" s="51"/>
      <c r="D27" s="26"/>
      <c r="E27" s="26"/>
      <c r="F27" s="27"/>
      <c r="G27" s="27"/>
      <c r="H27" s="27"/>
      <c r="I27" s="27"/>
      <c r="J27" s="27"/>
      <c r="K27" s="27"/>
      <c r="L27" s="26"/>
      <c r="M27" s="26"/>
      <c r="N27" s="26"/>
      <c r="O27" s="26"/>
      <c r="P27" s="26"/>
      <c r="Q27" s="26"/>
      <c r="R27" s="26"/>
      <c r="S27" s="26"/>
      <c r="T27" s="26"/>
      <c r="AP27" s="61" t="str">
        <f>IF(C27&lt;&gt;"",CONCATENATE(TEXT(B27,"00"),C27&amp;REPT(" ",20-LEN(C27)),D27&amp;REPT(" ",144-LEN(D27)),TEXT(Auxiliar_Formulas!E21,"0"),TEXT(Auxiliar_Formulas!F21,"00"),G27&amp;REPT(" ",15-LEN(G27)),H27&amp;REPT(" ",100-LEN(H27)),TEXT(I27,"00"),TEXT(J27,"00"),TEXT(K27,"000000000000000"),TEXT(L27,"00000000"),TEXT(M27,"000000"),VLOOKUP(N27,Auxiliar_Listas!$G$39:$H$40,2),O27&amp;REPT(" ",50-LEN(O27)),P27&amp;REPT(" ",10-LEN(P27)),Q27&amp;REPT(" ",8-LEN(Q27)),R27&amp;REPT(" ",20-LEN(R27)),S27&amp;REPT(" ",8-LEN(S27)),TEXT(VLOOKUP(T27,Auxiliar_Listas!$C$40:$D$63,2,0),"00")),"")</f>
        <v/>
      </c>
    </row>
    <row r="28" spans="2:42" x14ac:dyDescent="0.25">
      <c r="B28" s="25">
        <v>2</v>
      </c>
      <c r="C28" s="51"/>
      <c r="D28" s="26"/>
      <c r="E28" s="26"/>
      <c r="F28" s="27"/>
      <c r="G28" s="27"/>
      <c r="H28" s="27"/>
      <c r="I28" s="27"/>
      <c r="J28" s="27"/>
      <c r="K28" s="27"/>
      <c r="L28" s="26"/>
      <c r="M28" s="26"/>
      <c r="N28" s="26"/>
      <c r="O28" s="26"/>
      <c r="P28" s="26"/>
      <c r="Q28" s="26"/>
      <c r="R28" s="26"/>
      <c r="S28" s="26"/>
      <c r="T28" s="26"/>
      <c r="AP28" s="61" t="str">
        <f>IF(C28&lt;&gt;"",CONCATENATE(TEXT(B28,"00"),C28&amp;REPT(" ",20-LEN(C28)),D28&amp;REPT(" ",144-LEN(D28)),TEXT(Auxiliar_Formulas!E22,"0"),TEXT(Auxiliar_Formulas!F22,"00"),G28&amp;REPT(" ",15-LEN(G28)),H28&amp;REPT(" ",100-LEN(H28)),TEXT(I28,"00"),TEXT(J28,"00"),TEXT(K28,"000000000000000"),TEXT(L28,"00000000"),TEXT(M28,"000000"),VLOOKUP(N28,Auxiliar_Listas!$G$39:$H$40,2),O28&amp;REPT(" ",50-LEN(O28)),P28&amp;REPT(" ",10-LEN(P28)),Q28&amp;REPT(" ",8-LEN(Q28)),R28&amp;REPT(" ",20-LEN(R28)),S28&amp;REPT(" ",8-LEN(S28)),TEXT(VLOOKUP(T28,Auxiliar_Listas!$C$40:$D$63,2,0),"00")),"")</f>
        <v/>
      </c>
    </row>
    <row r="29" spans="2:42" x14ac:dyDescent="0.25">
      <c r="B29" s="25">
        <v>2</v>
      </c>
      <c r="C29" s="51"/>
      <c r="D29" s="26"/>
      <c r="E29" s="26"/>
      <c r="F29" s="27"/>
      <c r="G29" s="27"/>
      <c r="H29" s="27"/>
      <c r="I29" s="27"/>
      <c r="J29" s="27"/>
      <c r="K29" s="27"/>
      <c r="L29" s="26"/>
      <c r="M29" s="26"/>
      <c r="N29" s="26"/>
      <c r="O29" s="26"/>
      <c r="P29" s="26"/>
      <c r="Q29" s="26"/>
      <c r="R29" s="26"/>
      <c r="S29" s="26"/>
      <c r="T29" s="26"/>
      <c r="AP29" s="61" t="str">
        <f>IF(C29&lt;&gt;"",CONCATENATE(TEXT(B29,"00"),C29&amp;REPT(" ",20-LEN(C29)),D29&amp;REPT(" ",144-LEN(D29)),TEXT(Auxiliar_Formulas!E23,"0"),TEXT(Auxiliar_Formulas!F23,"00"),G29&amp;REPT(" ",15-LEN(G29)),H29&amp;REPT(" ",100-LEN(H29)),TEXT(I29,"00"),TEXT(J29,"00"),TEXT(K29,"000000000000000"),TEXT(L29,"00000000"),TEXT(M29,"000000"),VLOOKUP(N29,Auxiliar_Listas!$G$39:$H$40,2),O29&amp;REPT(" ",50-LEN(O29)),P29&amp;REPT(" ",10-LEN(P29)),Q29&amp;REPT(" ",8-LEN(Q29)),R29&amp;REPT(" ",20-LEN(R29)),S29&amp;REPT(" ",8-LEN(S29)),TEXT(VLOOKUP(T29,Auxiliar_Listas!$C$40:$D$63,2,0),"00")),"")</f>
        <v/>
      </c>
    </row>
    <row r="30" spans="2:42" x14ac:dyDescent="0.25">
      <c r="B30" s="25">
        <v>2</v>
      </c>
      <c r="C30" s="51"/>
      <c r="D30" s="26"/>
      <c r="E30" s="26"/>
      <c r="F30" s="27"/>
      <c r="G30" s="27"/>
      <c r="H30" s="27"/>
      <c r="I30" s="26"/>
      <c r="J30" s="26"/>
      <c r="K30" s="26"/>
      <c r="L30" s="26"/>
      <c r="M30" s="26"/>
      <c r="N30" s="26"/>
      <c r="O30" s="26"/>
      <c r="P30" s="26"/>
      <c r="Q30" s="26"/>
      <c r="R30" s="26"/>
      <c r="S30" s="26"/>
      <c r="T30" s="26"/>
      <c r="AP30" s="61" t="str">
        <f>IF(C30&lt;&gt;"",CONCATENATE(TEXT(B30,"00"),C30&amp;REPT(" ",20-LEN(C30)),D30&amp;REPT(" ",144-LEN(D30)),TEXT(Auxiliar_Formulas!E24,"0"),TEXT(Auxiliar_Formulas!F24,"00"),G30&amp;REPT(" ",15-LEN(G30)),H30&amp;REPT(" ",100-LEN(H30)),TEXT(I30,"00"),TEXT(J30,"00"),TEXT(K30,"000000000000000"),TEXT(L30,"00000000"),TEXT(M30,"000000"),VLOOKUP(N30,Auxiliar_Listas!$G$39:$H$40,2),O30&amp;REPT(" ",50-LEN(O30)),P30&amp;REPT(" ",10-LEN(P30)),Q30&amp;REPT(" ",8-LEN(Q30)),R30&amp;REPT(" ",20-LEN(R30)),S30&amp;REPT(" ",8-LEN(S30)),TEXT(VLOOKUP(T30,Auxiliar_Listas!$C$40:$D$63,2,0),"00")),"")</f>
        <v/>
      </c>
    </row>
    <row r="31" spans="2:42" x14ac:dyDescent="0.25">
      <c r="B31" s="25">
        <v>2</v>
      </c>
      <c r="C31" s="51"/>
      <c r="D31" s="26"/>
      <c r="E31" s="26"/>
      <c r="F31" s="27"/>
      <c r="G31" s="27"/>
      <c r="H31" s="27"/>
      <c r="I31" s="26"/>
      <c r="J31" s="26"/>
      <c r="K31" s="26"/>
      <c r="L31" s="26"/>
      <c r="M31" s="26"/>
      <c r="N31" s="26"/>
      <c r="O31" s="26"/>
      <c r="P31" s="26"/>
      <c r="Q31" s="26"/>
      <c r="R31" s="26"/>
      <c r="S31" s="26"/>
      <c r="T31" s="26"/>
      <c r="AP31" s="61" t="str">
        <f>IF(C31&lt;&gt;"",CONCATENATE(TEXT(B31,"00"),C31&amp;REPT(" ",20-LEN(C31)),D31&amp;REPT(" ",144-LEN(D31)),TEXT(Auxiliar_Formulas!E25,"0"),TEXT(Auxiliar_Formulas!F25,"00"),G31&amp;REPT(" ",15-LEN(G31)),H31&amp;REPT(" ",100-LEN(H31)),TEXT(I31,"00"),TEXT(J31,"00"),TEXT(K31,"000000000000000"),TEXT(L31,"00000000"),TEXT(M31,"000000"),VLOOKUP(N31,Auxiliar_Listas!$G$39:$H$40,2),O31&amp;REPT(" ",50-LEN(O31)),P31&amp;REPT(" ",10-LEN(P31)),Q31&amp;REPT(" ",8-LEN(Q31)),R31&amp;REPT(" ",20-LEN(R31)),S31&amp;REPT(" ",8-LEN(S31)),TEXT(VLOOKUP(T31,Auxiliar_Listas!$C$40:$D$63,2,0),"00")),"")</f>
        <v/>
      </c>
    </row>
    <row r="32" spans="2:42" x14ac:dyDescent="0.25">
      <c r="B32" s="25">
        <v>2</v>
      </c>
      <c r="C32" s="51"/>
      <c r="D32" s="26"/>
      <c r="E32" s="26"/>
      <c r="F32" s="27"/>
      <c r="G32" s="27"/>
      <c r="H32" s="27"/>
      <c r="I32" s="26"/>
      <c r="J32" s="26"/>
      <c r="K32" s="26"/>
      <c r="L32" s="26"/>
      <c r="M32" s="26"/>
      <c r="N32" s="26"/>
      <c r="O32" s="26"/>
      <c r="P32" s="26"/>
      <c r="Q32" s="26"/>
      <c r="R32" s="26"/>
      <c r="S32" s="26"/>
      <c r="T32" s="26"/>
      <c r="AP32" s="61" t="str">
        <f>IF(C32&lt;&gt;"",CONCATENATE(TEXT(B32,"00"),C32&amp;REPT(" ",20-LEN(C32)),D32&amp;REPT(" ",144-LEN(D32)),TEXT(Auxiliar_Formulas!E26,"0"),TEXT(Auxiliar_Formulas!F26,"00"),G32&amp;REPT(" ",15-LEN(G32)),H32&amp;REPT(" ",100-LEN(H32)),TEXT(I32,"00"),TEXT(J32,"00"),TEXT(K32,"000000000000000"),TEXT(L32,"00000000"),TEXT(M32,"000000"),VLOOKUP(N32,Auxiliar_Listas!$G$39:$H$40,2),O32&amp;REPT(" ",50-LEN(O32)),P32&amp;REPT(" ",10-LEN(P32)),Q32&amp;REPT(" ",8-LEN(Q32)),R32&amp;REPT(" ",20-LEN(R32)),S32&amp;REPT(" ",8-LEN(S32)),TEXT(VLOOKUP(T32,Auxiliar_Listas!$C$40:$D$63,2,0),"00")),"")</f>
        <v/>
      </c>
    </row>
    <row r="33" spans="2:42" x14ac:dyDescent="0.25">
      <c r="AP33" s="61" t="str">
        <f>IF(C33&lt;&gt;"",CONCATENATE(TEXT(B33,"00"),C33&amp;REPT(" ",20-LEN(C33)),D33&amp;REPT(" ",144-LEN(D33)),TEXT(Auxiliar_Formulas!E27,"0"),TEXT(Auxiliar_Formulas!F27,"00"),G33&amp;REPT(" ",15-LEN(G33)),H33&amp;REPT(" ",100-LEN(H33)),TEXT(I33,"00"),TEXT(J33,"00"),TEXT(K33,"000000000000000"),TEXT(L33,"00000000"),TEXT(M33,"000000"),VLOOKUP(N33,Auxiliar_Listas!$G$39:$H$40,2),O33&amp;REPT(" ",50-LEN(O33)),P33&amp;REPT(" ",10-LEN(P33)),Q33&amp;REPT(" ",8-LEN(Q33)),R33&amp;REPT(" ",20-LEN(R33)),S33&amp;REPT(" ",8-LEN(S33)),TEXT(VLOOKUP(T33,Auxiliar_Listas!$C$40:$D$63,2,0),"00")),"")</f>
        <v/>
      </c>
    </row>
    <row r="34" spans="2:42" x14ac:dyDescent="0.25">
      <c r="AP34" s="61"/>
    </row>
    <row r="35" spans="2:42" ht="25.5" customHeight="1" x14ac:dyDescent="0.25">
      <c r="B35" s="42" t="s">
        <v>94</v>
      </c>
      <c r="C35" s="18"/>
      <c r="D35" s="18"/>
      <c r="E35" s="18"/>
      <c r="F35" s="18"/>
      <c r="G35" s="18"/>
      <c r="H35" s="18"/>
      <c r="I35" s="18"/>
      <c r="J35" s="18"/>
      <c r="K35" s="18"/>
      <c r="L35" s="78" t="s">
        <v>212</v>
      </c>
      <c r="M35" s="78"/>
      <c r="N35" s="79" t="s">
        <v>213</v>
      </c>
      <c r="O35" s="79"/>
      <c r="P35" s="79" t="s">
        <v>214</v>
      </c>
      <c r="Q35" s="79"/>
      <c r="R35" s="18"/>
      <c r="S35" s="79" t="s">
        <v>215</v>
      </c>
      <c r="T35" s="79"/>
      <c r="U35" s="18"/>
      <c r="V35" s="18"/>
      <c r="W35" s="18"/>
      <c r="X35" s="18"/>
      <c r="Y35" s="18"/>
      <c r="Z35" s="18"/>
      <c r="AA35" s="18"/>
      <c r="AB35" s="18"/>
      <c r="AC35" s="18"/>
      <c r="AD35" s="18"/>
      <c r="AE35" s="18"/>
      <c r="AF35" s="18"/>
      <c r="AG35" s="18"/>
      <c r="AH35" s="18"/>
      <c r="AI35" s="18"/>
      <c r="AJ35" s="18"/>
      <c r="AK35" s="18"/>
      <c r="AL35" s="18"/>
      <c r="AM35" s="18"/>
      <c r="AN35" s="18"/>
      <c r="AP35" s="61"/>
    </row>
    <row r="36" spans="2:42" ht="30" customHeight="1" x14ac:dyDescent="0.25">
      <c r="B36" s="43" t="s">
        <v>68</v>
      </c>
      <c r="C36" s="43" t="s">
        <v>203</v>
      </c>
      <c r="D36" s="31" t="s">
        <v>204</v>
      </c>
      <c r="E36" s="43" t="s">
        <v>205</v>
      </c>
      <c r="F36" s="31" t="s">
        <v>206</v>
      </c>
      <c r="G36" s="43" t="s">
        <v>207</v>
      </c>
      <c r="H36" s="43" t="s">
        <v>208</v>
      </c>
      <c r="I36" s="43" t="s">
        <v>209</v>
      </c>
      <c r="J36" s="31" t="s">
        <v>210</v>
      </c>
      <c r="K36" s="30" t="s">
        <v>211</v>
      </c>
      <c r="L36" s="31" t="s">
        <v>313</v>
      </c>
      <c r="M36" s="31" t="s">
        <v>314</v>
      </c>
      <c r="N36" s="43" t="s">
        <v>313</v>
      </c>
      <c r="O36" s="43" t="s">
        <v>314</v>
      </c>
      <c r="P36" s="43" t="s">
        <v>313</v>
      </c>
      <c r="Q36" s="43" t="s">
        <v>314</v>
      </c>
      <c r="R36" s="32" t="s">
        <v>316</v>
      </c>
      <c r="S36" s="43" t="s">
        <v>313</v>
      </c>
      <c r="T36" s="43" t="s">
        <v>314</v>
      </c>
      <c r="U36" s="58" t="s">
        <v>216</v>
      </c>
      <c r="V36" s="31" t="s">
        <v>315</v>
      </c>
      <c r="W36" s="31" t="s">
        <v>217</v>
      </c>
      <c r="X36" s="31" t="s">
        <v>218</v>
      </c>
      <c r="Y36" s="31" t="s">
        <v>219</v>
      </c>
      <c r="Z36" s="31" t="s">
        <v>220</v>
      </c>
      <c r="AA36" s="31" t="s">
        <v>221</v>
      </c>
      <c r="AB36" s="31" t="s">
        <v>222</v>
      </c>
      <c r="AC36" s="31" t="s">
        <v>223</v>
      </c>
      <c r="AD36" s="31" t="s">
        <v>224</v>
      </c>
      <c r="AE36" s="31" t="s">
        <v>225</v>
      </c>
      <c r="AF36" s="31" t="s">
        <v>226</v>
      </c>
      <c r="AG36" s="53"/>
      <c r="AH36" s="53"/>
      <c r="AI36" s="53"/>
      <c r="AJ36" s="53"/>
      <c r="AK36" s="53"/>
      <c r="AL36" s="53"/>
      <c r="AM36" s="19"/>
      <c r="AN36" s="19"/>
      <c r="AO36" s="10"/>
      <c r="AP36" s="61"/>
    </row>
    <row r="37" spans="2:42" x14ac:dyDescent="0.25">
      <c r="B37" s="33">
        <v>3</v>
      </c>
      <c r="C37" s="34"/>
      <c r="D37" s="34"/>
      <c r="E37" s="35"/>
      <c r="F37" s="35"/>
      <c r="G37" s="34"/>
      <c r="H37" s="35"/>
      <c r="I37" s="36"/>
      <c r="J37" s="40"/>
      <c r="K37" s="34"/>
      <c r="L37" s="34"/>
      <c r="M37" s="37"/>
      <c r="N37" s="34"/>
      <c r="O37" s="37"/>
      <c r="P37" s="34"/>
      <c r="Q37" s="37"/>
      <c r="R37" s="65" t="str">
        <f t="shared" ref="R37:R101" si="0">IF(P37&lt;=N37,"Ok","El importe IVA Destinado debe ser menor o igual al IVA Facturado")</f>
        <v>Ok</v>
      </c>
      <c r="S37" s="34"/>
      <c r="T37" s="37"/>
      <c r="U37" s="34"/>
      <c r="V37" s="34"/>
      <c r="W37" s="38"/>
      <c r="X37" s="65" t="str">
        <f>IF(W37=Auxiliar_Listas!$F$77,"RG 2226/07 ","00")</f>
        <v>00</v>
      </c>
      <c r="Y37" s="39"/>
      <c r="Z37" s="34"/>
      <c r="AA37" s="34"/>
      <c r="AB37" s="34"/>
      <c r="AC37" s="36"/>
      <c r="AD37" s="36"/>
      <c r="AE37" s="40"/>
      <c r="AF37" s="52"/>
      <c r="AG37" s="54"/>
      <c r="AH37" s="54"/>
      <c r="AI37" s="54"/>
      <c r="AJ37" s="54"/>
      <c r="AK37" s="54"/>
      <c r="AL37" s="54"/>
      <c r="AP37" s="61" t="str">
        <f>IF(D37&lt;&gt;"",CONCATENATE(TEXT(B37,"00"),VLOOKUP(C37,Auxiliar_Listas!$C$76:$D$119,2,0),D37,TEXT(E37,"0000"),Auxiliar_Formulas!L7,G37&amp;REPT(" ",12-LEN(G37)),TEXT(H37,"0000"),TEXT(I37,"00000000000"),J37&amp;REPT(" ",40-LEN(J37)),K37&amp;REPT(" ",40-LEN(K37)),TEXT(L37,"0000000000000")&amp;TEXT(M37,"00"),TEXT(N37,"0000000000000")&amp;TEXT(O37,"00"),(REPT("0",13-LEN(P37))&amp;P37)&amp;TEXT(Q37,"00"),(REPT("0",13-LEN(S37))&amp;S37)&amp;TEXT(T37,"00"),TEXT(U37,"000000"),TEXT(V37,"000000"),TEXT(VLOOKUP(W37,Auxiliar_Listas!$F$76:$G$82,2,0),"00"),X37,TEXT(VLOOKUP(Y37,Auxiliar_Listas!$J$75:$K$76,2,0),"000"),VLOOKUP(Z37,Auxiliar_Listas!$J$81:$K$82,2,0),REPT("0",11-LEN(AA37))&amp;AA37,REPT(" ",50),TEXT(AC37,"000"),REPT("0",14-LEN(AD37))&amp;AD37,TEXT(VLOOKUP(AE37,Auxiliar_Listas!$J$88:$K$95,2,0),"00"),AF37&amp;REPT(" ",20-LEN(AF37)),"*"),"")</f>
        <v/>
      </c>
    </row>
    <row r="38" spans="2:42" x14ac:dyDescent="0.25">
      <c r="B38" s="33">
        <v>3</v>
      </c>
      <c r="C38" s="34"/>
      <c r="D38" s="34"/>
      <c r="E38" s="35"/>
      <c r="F38" s="35"/>
      <c r="G38" s="34"/>
      <c r="H38" s="35"/>
      <c r="I38" s="36"/>
      <c r="J38" s="40"/>
      <c r="K38" s="34"/>
      <c r="L38" s="34"/>
      <c r="M38" s="37"/>
      <c r="N38" s="34"/>
      <c r="O38" s="37"/>
      <c r="P38" s="34"/>
      <c r="Q38" s="37"/>
      <c r="R38" s="65" t="str">
        <f t="shared" si="0"/>
        <v>Ok</v>
      </c>
      <c r="S38" s="34"/>
      <c r="T38" s="37"/>
      <c r="U38" s="34"/>
      <c r="V38" s="34"/>
      <c r="W38" s="38"/>
      <c r="X38" s="65" t="str">
        <f>IF(W38=Auxiliar_Listas!$F$77,"RG 2226/07 ","00")</f>
        <v>00</v>
      </c>
      <c r="Y38" s="39"/>
      <c r="Z38" s="34"/>
      <c r="AA38" s="34"/>
      <c r="AB38" s="34"/>
      <c r="AC38" s="36"/>
      <c r="AD38" s="36"/>
      <c r="AE38" s="40"/>
      <c r="AF38" s="52"/>
      <c r="AG38" s="54"/>
      <c r="AH38" s="54"/>
      <c r="AI38" s="54"/>
      <c r="AJ38" s="54"/>
      <c r="AK38" s="54"/>
      <c r="AL38" s="54"/>
      <c r="AP38" s="61" t="str">
        <f>IF(D38&lt;&gt;"",CONCATENATE(TEXT(B38,"00"),VLOOKUP(C38,Auxiliar_Listas!$C$76:$D$119,2,0),D38,TEXT(E38,"0000"),Auxiliar_Formulas!L8,G38&amp;REPT(" ",12-LEN(G38)),TEXT(H38,"0000"),TEXT(I38,"00000000000"),J38&amp;REPT(" ",40-LEN(J38)),K38&amp;REPT(" ",40-LEN(K38)),TEXT(L38,"0000000000000")&amp;TEXT(M38,"00"),TEXT(N38,"0000000000000")&amp;TEXT(O38,"00"),(REPT("0",13-LEN(P38))&amp;P38)&amp;TEXT(Q38,"00"),(REPT("0",13-LEN(S38))&amp;S38)&amp;TEXT(T38,"00"),TEXT(U38,"000000"),TEXT(V38,"000000"),TEXT(VLOOKUP(W38,Auxiliar_Listas!$F$76:$G$82,2,0),"00"),X38,TEXT(VLOOKUP(Y38,Auxiliar_Listas!$J$75:$K$76,2,0),"000"),VLOOKUP(Z38,Auxiliar_Listas!$J$81:$K$82,2,0),REPT("0",11-LEN(AA38))&amp;AA38,REPT(" ",50),TEXT(AC38,"000"),REPT("0",14-LEN(AD38))&amp;AD38,TEXT(VLOOKUP(AE38,Auxiliar_Listas!$J$88:$K$95,2,0),"00"),AF38&amp;REPT(" ",20-LEN(AF38)),"*"),"")</f>
        <v/>
      </c>
    </row>
    <row r="39" spans="2:42" ht="30" customHeight="1" x14ac:dyDescent="0.25">
      <c r="B39" s="33">
        <v>3</v>
      </c>
      <c r="C39" s="34"/>
      <c r="D39" s="34"/>
      <c r="E39" s="35"/>
      <c r="F39" s="35"/>
      <c r="G39" s="34"/>
      <c r="H39" s="35"/>
      <c r="I39" s="36"/>
      <c r="J39" s="40"/>
      <c r="K39" s="34"/>
      <c r="L39" s="34"/>
      <c r="M39" s="37"/>
      <c r="N39" s="34"/>
      <c r="O39" s="37"/>
      <c r="P39" s="34"/>
      <c r="Q39" s="37"/>
      <c r="R39" s="65" t="str">
        <f t="shared" si="0"/>
        <v>Ok</v>
      </c>
      <c r="S39" s="34"/>
      <c r="T39" s="37"/>
      <c r="U39" s="34"/>
      <c r="V39" s="34"/>
      <c r="W39" s="38"/>
      <c r="X39" s="65" t="str">
        <f>IF(W39=Auxiliar_Listas!$F$77,"RG 2226/07 ","00")</f>
        <v>00</v>
      </c>
      <c r="Y39" s="39"/>
      <c r="Z39" s="34"/>
      <c r="AA39" s="34"/>
      <c r="AB39" s="34"/>
      <c r="AC39" s="36"/>
      <c r="AD39" s="36"/>
      <c r="AE39" s="40"/>
      <c r="AF39" s="52"/>
      <c r="AG39" s="54"/>
      <c r="AH39" s="54"/>
      <c r="AI39" s="54"/>
      <c r="AJ39" s="54"/>
      <c r="AK39" s="54"/>
      <c r="AL39" s="54"/>
      <c r="AP39" s="61" t="str">
        <f>IF(D39&lt;&gt;"",CONCATENATE(TEXT(B39,"00"),VLOOKUP(C39,Auxiliar_Listas!$C$76:$D$119,2,0),D39,TEXT(E39,"0000"),Auxiliar_Formulas!L9,G39&amp;REPT(" ",12-LEN(G39)),TEXT(H39,"0000"),TEXT(I39,"00000000000"),J39&amp;REPT(" ",40-LEN(J39)),K39&amp;REPT(" ",40-LEN(K39)),TEXT(L39,"0000000000000")&amp;TEXT(M39,"00"),TEXT(N39,"0000000000000")&amp;TEXT(O39,"00"),(REPT("0",13-LEN(P39))&amp;P39)&amp;TEXT(Q39,"00"),(REPT("0",13-LEN(S39))&amp;S39)&amp;TEXT(T39,"00"),TEXT(U39,"000000"),TEXT(V39,"000000"),TEXT(VLOOKUP(W39,Auxiliar_Listas!$F$76:$G$82,2,0),"00"),X39,TEXT(VLOOKUP(Y39,Auxiliar_Listas!$J$75:$K$76,2,0),"000"),VLOOKUP(Z39,Auxiliar_Listas!$J$81:$K$82,2,0),REPT("0",11-LEN(AA39))&amp;AA39,REPT(" ",50),TEXT(AC39,"000"),REPT("0",14-LEN(AD39))&amp;AD39,TEXT(VLOOKUP(AE39,Auxiliar_Listas!$J$88:$K$95,2,0),"00"),AF39&amp;REPT(" ",20-LEN(AF39)),"*"),"")</f>
        <v/>
      </c>
    </row>
    <row r="40" spans="2:42" ht="30" customHeight="1" x14ac:dyDescent="0.25">
      <c r="B40" s="33">
        <v>3</v>
      </c>
      <c r="C40" s="34"/>
      <c r="D40" s="34"/>
      <c r="E40" s="35"/>
      <c r="F40" s="35"/>
      <c r="G40" s="34"/>
      <c r="H40" s="35"/>
      <c r="I40" s="36"/>
      <c r="J40" s="40"/>
      <c r="K40" s="34"/>
      <c r="L40" s="34"/>
      <c r="M40" s="37"/>
      <c r="N40" s="34"/>
      <c r="O40" s="37"/>
      <c r="P40" s="34"/>
      <c r="Q40" s="37"/>
      <c r="R40" s="65" t="str">
        <f t="shared" si="0"/>
        <v>Ok</v>
      </c>
      <c r="S40" s="34"/>
      <c r="T40" s="37"/>
      <c r="U40" s="34"/>
      <c r="V40" s="34"/>
      <c r="W40" s="38"/>
      <c r="X40" s="65" t="str">
        <f>IF(W40=Auxiliar_Listas!$F$77,"RG 2226/07 ","00")</f>
        <v>00</v>
      </c>
      <c r="Y40" s="39"/>
      <c r="Z40" s="34"/>
      <c r="AA40" s="34"/>
      <c r="AB40" s="34"/>
      <c r="AC40" s="36"/>
      <c r="AD40" s="36"/>
      <c r="AE40" s="40"/>
      <c r="AF40" s="52"/>
      <c r="AG40" s="54"/>
      <c r="AH40" s="54"/>
      <c r="AI40" s="54"/>
      <c r="AJ40" s="54"/>
      <c r="AK40" s="54"/>
      <c r="AL40" s="54"/>
      <c r="AP40" s="61" t="str">
        <f>IF(D40&lt;&gt;"",CONCATENATE(TEXT(B40,"00"),VLOOKUP(C40,Auxiliar_Listas!$C$76:$D$119,2,0),D40,TEXT(E40,"0000"),Auxiliar_Formulas!L10,G40&amp;REPT(" ",12-LEN(G40)),TEXT(H40,"0000"),TEXT(I40,"00000000000"),J40&amp;REPT(" ",40-LEN(J40)),K40&amp;REPT(" ",40-LEN(K40)),TEXT(L40,"0000000000000")&amp;TEXT(M40,"00"),TEXT(N40,"0000000000000")&amp;TEXT(O40,"00"),(REPT("0",13-LEN(P40))&amp;P40)&amp;TEXT(Q40,"00"),(REPT("0",13-LEN(S40))&amp;S40)&amp;TEXT(T40,"00"),TEXT(U40,"000000"),TEXT(V40,"000000"),TEXT(VLOOKUP(W40,Auxiliar_Listas!$F$76:$G$82,2,0),"00"),X40,TEXT(VLOOKUP(Y40,Auxiliar_Listas!$J$75:$K$76,2,0),"000"),VLOOKUP(Z40,Auxiliar_Listas!$J$81:$K$82,2,0),REPT("0",11-LEN(AA40))&amp;AA40,REPT(" ",50),TEXT(AC40,"000"),REPT("0",14-LEN(AD40))&amp;AD40,TEXT(VLOOKUP(AE40,Auxiliar_Listas!$J$88:$K$95,2,0),"00"),AF40&amp;REPT(" ",20-LEN(AF40)),"*"),"")</f>
        <v/>
      </c>
    </row>
    <row r="41" spans="2:42" ht="30" customHeight="1" x14ac:dyDescent="0.25">
      <c r="B41" s="33">
        <v>3</v>
      </c>
      <c r="C41" s="40"/>
      <c r="D41" s="34"/>
      <c r="E41" s="35"/>
      <c r="F41" s="35"/>
      <c r="G41" s="34"/>
      <c r="H41" s="35"/>
      <c r="I41" s="36"/>
      <c r="J41" s="34"/>
      <c r="K41" s="34"/>
      <c r="L41" s="34"/>
      <c r="M41" s="37"/>
      <c r="N41" s="34"/>
      <c r="O41" s="37"/>
      <c r="P41" s="34"/>
      <c r="Q41" s="37"/>
      <c r="R41" s="65" t="str">
        <f t="shared" si="0"/>
        <v>Ok</v>
      </c>
      <c r="S41" s="34"/>
      <c r="T41" s="37"/>
      <c r="U41" s="34"/>
      <c r="V41" s="34"/>
      <c r="W41" s="38"/>
      <c r="X41" s="65" t="str">
        <f>IF(W41=Auxiliar_Listas!$F$77,"RG 2226/07 ","00")</f>
        <v>00</v>
      </c>
      <c r="Y41" s="39"/>
      <c r="Z41" s="34"/>
      <c r="AA41" s="34"/>
      <c r="AB41" s="34"/>
      <c r="AC41" s="36"/>
      <c r="AD41" s="36"/>
      <c r="AE41" s="40"/>
      <c r="AF41" s="52"/>
      <c r="AG41" s="54"/>
      <c r="AH41" s="54"/>
      <c r="AI41" s="54"/>
      <c r="AJ41" s="54"/>
      <c r="AK41" s="54"/>
      <c r="AL41" s="54"/>
      <c r="AP41" s="61" t="str">
        <f>IF(D41&lt;&gt;"",CONCATENATE(TEXT(B41,"00"),VLOOKUP(C41,Auxiliar_Listas!$C$76:$D$119,2,0),D41,TEXT(E41,"0000"),Auxiliar_Formulas!L11,G41&amp;REPT(" ",12-LEN(G41)),TEXT(H41,"0000"),TEXT(I41,"00000000000"),J41&amp;REPT(" ",40-LEN(J41)),K41&amp;REPT(" ",40-LEN(K41)),TEXT(L41,"0000000000000")&amp;TEXT(M41,"00"),TEXT(N41,"0000000000000")&amp;TEXT(O41,"00"),(REPT("0",13-LEN(P41))&amp;P41)&amp;TEXT(Q41,"00"),(REPT("0",13-LEN(S41))&amp;S41)&amp;TEXT(T41,"00"),TEXT(U41,"000000"),TEXT(V41,"000000"),TEXT(VLOOKUP(W41,Auxiliar_Listas!$F$76:$G$82,2,0),"00"),X41,TEXT(VLOOKUP(Y41,Auxiliar_Listas!$J$75:$K$76,2,0),"000"),VLOOKUP(Z41,Auxiliar_Listas!$J$81:$K$82,2,0),REPT("0",11-LEN(AA41))&amp;AA41,REPT(" ",50),TEXT(AC41,"000"),REPT("0",14-LEN(AD41))&amp;AD41,TEXT(VLOOKUP(AE41,Auxiliar_Listas!$J$88:$K$95,2,0),"00"),AF41&amp;REPT(" ",20-LEN(AF41)),"*"),"")</f>
        <v/>
      </c>
    </row>
    <row r="42" spans="2:42" ht="30" customHeight="1" x14ac:dyDescent="0.25">
      <c r="B42" s="33">
        <v>3</v>
      </c>
      <c r="C42" s="40"/>
      <c r="D42" s="34"/>
      <c r="E42" s="35"/>
      <c r="F42" s="35"/>
      <c r="G42" s="34"/>
      <c r="H42" s="35"/>
      <c r="I42" s="36"/>
      <c r="J42" s="40"/>
      <c r="K42" s="34"/>
      <c r="L42" s="34"/>
      <c r="M42" s="37"/>
      <c r="N42" s="34"/>
      <c r="O42" s="37"/>
      <c r="P42" s="34"/>
      <c r="Q42" s="37"/>
      <c r="R42" s="65" t="str">
        <f t="shared" si="0"/>
        <v>Ok</v>
      </c>
      <c r="S42" s="34"/>
      <c r="T42" s="37"/>
      <c r="U42" s="34"/>
      <c r="V42" s="34"/>
      <c r="W42" s="38"/>
      <c r="X42" s="65" t="str">
        <f>IF(W42=Auxiliar_Listas!$F$77,"RG 2226/07 ","00")</f>
        <v>00</v>
      </c>
      <c r="Y42" s="39"/>
      <c r="Z42" s="34"/>
      <c r="AA42" s="34"/>
      <c r="AB42" s="34"/>
      <c r="AC42" s="36"/>
      <c r="AD42" s="36"/>
      <c r="AE42" s="40"/>
      <c r="AF42" s="52"/>
      <c r="AG42" s="54"/>
      <c r="AH42" s="54"/>
      <c r="AI42" s="54"/>
      <c r="AJ42" s="54"/>
      <c r="AK42" s="54"/>
      <c r="AL42" s="54"/>
      <c r="AP42" s="61" t="str">
        <f>IF(D42&lt;&gt;"",CONCATENATE(TEXT(B42,"00"),VLOOKUP(C42,Auxiliar_Listas!$C$76:$D$119,2,0),D42,TEXT(E42,"0000"),Auxiliar_Formulas!L12,G42&amp;REPT(" ",12-LEN(G42)),TEXT(H42,"0000"),TEXT(I42,"00000000000"),J42&amp;REPT(" ",40-LEN(J42)),K42&amp;REPT(" ",40-LEN(K42)),TEXT(L42,"0000000000000")&amp;TEXT(M42,"00"),TEXT(N42,"0000000000000")&amp;TEXT(O42,"00"),(REPT("0",13-LEN(P42))&amp;P42)&amp;TEXT(Q42,"00"),(REPT("0",13-LEN(S42))&amp;S42)&amp;TEXT(T42,"00"),TEXT(U42,"000000"),TEXT(V42,"000000"),TEXT(VLOOKUP(W42,Auxiliar_Listas!$F$76:$G$82,2,0),"00"),X42,TEXT(VLOOKUP(Y42,Auxiliar_Listas!$J$75:$K$76,2,0),"000"),VLOOKUP(Z42,Auxiliar_Listas!$J$81:$K$82,2,0),REPT("0",11-LEN(AA42))&amp;AA42,REPT(" ",50),TEXT(AC42,"000"),REPT("0",14-LEN(AD42))&amp;AD42,TEXT(VLOOKUP(AE42,Auxiliar_Listas!$J$88:$K$95,2,0),"00"),AF42&amp;REPT(" ",20-LEN(AF42)),"*"),"")</f>
        <v/>
      </c>
    </row>
    <row r="43" spans="2:42" ht="30" customHeight="1" x14ac:dyDescent="0.25">
      <c r="B43" s="33">
        <v>3</v>
      </c>
      <c r="C43" s="40"/>
      <c r="D43" s="34"/>
      <c r="E43" s="35"/>
      <c r="F43" s="35"/>
      <c r="G43" s="34"/>
      <c r="H43" s="35"/>
      <c r="I43" s="36"/>
      <c r="J43" s="34"/>
      <c r="K43" s="34"/>
      <c r="L43" s="34"/>
      <c r="M43" s="37"/>
      <c r="N43" s="34"/>
      <c r="O43" s="37"/>
      <c r="P43" s="34"/>
      <c r="Q43" s="37"/>
      <c r="R43" s="65" t="str">
        <f t="shared" si="0"/>
        <v>Ok</v>
      </c>
      <c r="S43" s="34"/>
      <c r="T43" s="37"/>
      <c r="U43" s="34"/>
      <c r="V43" s="34"/>
      <c r="W43" s="38"/>
      <c r="X43" s="65" t="str">
        <f>IF(W43=Auxiliar_Listas!$F$77,"RG 2226/07 ","00")</f>
        <v>00</v>
      </c>
      <c r="Y43" s="39"/>
      <c r="Z43" s="34"/>
      <c r="AA43" s="34"/>
      <c r="AB43" s="34"/>
      <c r="AC43" s="36"/>
      <c r="AD43" s="36"/>
      <c r="AE43" s="40"/>
      <c r="AF43" s="52"/>
      <c r="AG43" s="54"/>
      <c r="AH43" s="54"/>
      <c r="AI43" s="54"/>
      <c r="AJ43" s="54"/>
      <c r="AK43" s="54"/>
      <c r="AL43" s="54"/>
      <c r="AP43" s="61" t="str">
        <f>IF(D43&lt;&gt;"",CONCATENATE(TEXT(B43,"00"),VLOOKUP(C43,Auxiliar_Listas!$C$76:$D$119,2,0),D43,TEXT(E43,"0000"),Auxiliar_Formulas!L13,G43&amp;REPT(" ",12-LEN(G43)),TEXT(H43,"0000"),TEXT(I43,"00000000000"),J43&amp;REPT(" ",40-LEN(J43)),K43&amp;REPT(" ",40-LEN(K43)),TEXT(L43,"0000000000000")&amp;TEXT(M43,"00"),TEXT(N43,"0000000000000")&amp;TEXT(O43,"00"),(REPT("0",13-LEN(P43))&amp;P43)&amp;TEXT(Q43,"00"),(REPT("0",13-LEN(S43))&amp;S43)&amp;TEXT(T43,"00"),TEXT(U43,"000000"),TEXT(V43,"000000"),TEXT(VLOOKUP(W43,Auxiliar_Listas!$F$76:$G$82,2,0),"00"),X43,TEXT(VLOOKUP(Y43,Auxiliar_Listas!$J$75:$K$76,2,0),"000"),VLOOKUP(Z43,Auxiliar_Listas!$J$81:$K$82,2,0),REPT("0",11-LEN(AA43))&amp;AA43,REPT(" ",50),TEXT(AC43,"000"),REPT("0",14-LEN(AD43))&amp;AD43,TEXT(VLOOKUP(AE43,Auxiliar_Listas!$J$88:$K$95,2,0),"00"),AF43&amp;REPT(" ",20-LEN(AF43)),"*"),"")</f>
        <v/>
      </c>
    </row>
    <row r="44" spans="2:42" ht="30" customHeight="1" x14ac:dyDescent="0.25">
      <c r="B44" s="33">
        <v>3</v>
      </c>
      <c r="C44" s="40"/>
      <c r="D44" s="34"/>
      <c r="E44" s="35"/>
      <c r="F44" s="35"/>
      <c r="G44" s="34"/>
      <c r="H44" s="35"/>
      <c r="I44" s="36"/>
      <c r="J44" s="40"/>
      <c r="K44" s="34"/>
      <c r="L44" s="34"/>
      <c r="M44" s="37"/>
      <c r="N44" s="34"/>
      <c r="O44" s="37"/>
      <c r="P44" s="34"/>
      <c r="Q44" s="37"/>
      <c r="R44" s="65" t="str">
        <f t="shared" si="0"/>
        <v>Ok</v>
      </c>
      <c r="S44" s="34"/>
      <c r="T44" s="37"/>
      <c r="U44" s="34"/>
      <c r="V44" s="34"/>
      <c r="W44" s="38"/>
      <c r="X44" s="65" t="str">
        <f>IF(W44=Auxiliar_Listas!$F$77,"RG 2226/07 ","00")</f>
        <v>00</v>
      </c>
      <c r="Y44" s="39"/>
      <c r="Z44" s="34"/>
      <c r="AA44" s="34"/>
      <c r="AB44" s="34"/>
      <c r="AC44" s="36"/>
      <c r="AD44" s="36"/>
      <c r="AE44" s="40"/>
      <c r="AF44" s="52"/>
      <c r="AG44" s="54"/>
      <c r="AH44" s="54"/>
      <c r="AI44" s="54"/>
      <c r="AJ44" s="54"/>
      <c r="AK44" s="54"/>
      <c r="AL44" s="54"/>
      <c r="AP44" s="61" t="str">
        <f>IF(D44&lt;&gt;"",CONCATENATE(TEXT(B44,"00"),VLOOKUP(C44,Auxiliar_Listas!$C$76:$D$119,2,0),D44,TEXT(E44,"0000"),Auxiliar_Formulas!L14,G44&amp;REPT(" ",12-LEN(G44)),TEXT(H44,"0000"),TEXT(I44,"00000000000"),J44&amp;REPT(" ",40-LEN(J44)),K44&amp;REPT(" ",40-LEN(K44)),TEXT(L44,"0000000000000")&amp;TEXT(M44,"00"),TEXT(N44,"0000000000000")&amp;TEXT(O44,"00"),(REPT("0",13-LEN(P44))&amp;P44)&amp;TEXT(Q44,"00"),(REPT("0",13-LEN(S44))&amp;S44)&amp;TEXT(T44,"00"),TEXT(U44,"000000"),TEXT(V44,"000000"),TEXT(VLOOKUP(W44,Auxiliar_Listas!$F$76:$G$82,2,0),"00"),X44,TEXT(VLOOKUP(Y44,Auxiliar_Listas!$J$75:$K$76,2,0),"000"),VLOOKUP(Z44,Auxiliar_Listas!$J$81:$K$82,2,0),REPT("0",11-LEN(AA44))&amp;AA44,REPT(" ",50),TEXT(AC44,"000"),REPT("0",14-LEN(AD44))&amp;AD44,TEXT(VLOOKUP(AE44,Auxiliar_Listas!$J$88:$K$95,2,0),"00"),AF44&amp;REPT(" ",20-LEN(AF44)),"*"),"")</f>
        <v/>
      </c>
    </row>
    <row r="45" spans="2:42" ht="30" customHeight="1" x14ac:dyDescent="0.25">
      <c r="B45" s="33">
        <v>3</v>
      </c>
      <c r="C45" s="40"/>
      <c r="D45" s="34"/>
      <c r="E45" s="35"/>
      <c r="F45" s="35"/>
      <c r="G45" s="34"/>
      <c r="H45" s="35"/>
      <c r="I45" s="36"/>
      <c r="J45" s="34"/>
      <c r="K45" s="34"/>
      <c r="L45" s="34"/>
      <c r="M45" s="37"/>
      <c r="N45" s="34"/>
      <c r="O45" s="37"/>
      <c r="P45" s="34"/>
      <c r="Q45" s="37"/>
      <c r="R45" s="65" t="str">
        <f t="shared" si="0"/>
        <v>Ok</v>
      </c>
      <c r="S45" s="34"/>
      <c r="T45" s="37"/>
      <c r="U45" s="34"/>
      <c r="V45" s="34"/>
      <c r="W45" s="38"/>
      <c r="X45" s="65" t="str">
        <f>IF(W45=Auxiliar_Listas!$F$77,"RG 2226/07 ","00")</f>
        <v>00</v>
      </c>
      <c r="Y45" s="39"/>
      <c r="Z45" s="34"/>
      <c r="AA45" s="34"/>
      <c r="AB45" s="34"/>
      <c r="AC45" s="36"/>
      <c r="AD45" s="36"/>
      <c r="AE45" s="40"/>
      <c r="AF45" s="52"/>
      <c r="AG45" s="54"/>
      <c r="AH45" s="54"/>
      <c r="AI45" s="54"/>
      <c r="AJ45" s="54"/>
      <c r="AK45" s="54"/>
      <c r="AL45" s="54"/>
      <c r="AP45" s="61" t="str">
        <f>IF(D45&lt;&gt;"",CONCATENATE(TEXT(B45,"00"),VLOOKUP(C45,Auxiliar_Listas!$C$76:$D$119,2,0),D45,TEXT(E45,"0000"),Auxiliar_Formulas!L15,G45&amp;REPT(" ",12-LEN(G45)),TEXT(H45,"0000"),TEXT(I45,"00000000000"),J45&amp;REPT(" ",40-LEN(J45)),K45&amp;REPT(" ",40-LEN(K45)),TEXT(L45,"0000000000000")&amp;TEXT(M45,"00"),TEXT(N45,"0000000000000")&amp;TEXT(O45,"00"),(REPT("0",13-LEN(P45))&amp;P45)&amp;TEXT(Q45,"00"),(REPT("0",13-LEN(S45))&amp;S45)&amp;TEXT(T45,"00"),TEXT(U45,"000000"),TEXT(V45,"000000"),TEXT(VLOOKUP(W45,Auxiliar_Listas!$F$76:$G$82,2,0),"00"),X45,TEXT(VLOOKUP(Y45,Auxiliar_Listas!$J$75:$K$76,2,0),"000"),VLOOKUP(Z45,Auxiliar_Listas!$J$81:$K$82,2,0),REPT("0",11-LEN(AA45))&amp;AA45,REPT(" ",50),TEXT(AC45,"000"),REPT("0",14-LEN(AD45))&amp;AD45,TEXT(VLOOKUP(AE45,Auxiliar_Listas!$J$88:$K$95,2,0),"00"),AF45&amp;REPT(" ",20-LEN(AF45)),"*"),"")</f>
        <v/>
      </c>
    </row>
    <row r="46" spans="2:42" ht="30" customHeight="1" x14ac:dyDescent="0.25">
      <c r="B46" s="33">
        <v>3</v>
      </c>
      <c r="C46" s="40"/>
      <c r="D46" s="34"/>
      <c r="E46" s="35"/>
      <c r="F46" s="35"/>
      <c r="G46" s="34"/>
      <c r="H46" s="35"/>
      <c r="I46" s="36"/>
      <c r="J46" s="34"/>
      <c r="K46" s="34"/>
      <c r="L46" s="34"/>
      <c r="M46" s="37"/>
      <c r="N46" s="34"/>
      <c r="O46" s="37"/>
      <c r="P46" s="34"/>
      <c r="Q46" s="37"/>
      <c r="R46" s="65" t="str">
        <f t="shared" si="0"/>
        <v>Ok</v>
      </c>
      <c r="S46" s="34"/>
      <c r="T46" s="37"/>
      <c r="U46" s="34"/>
      <c r="V46" s="34"/>
      <c r="W46" s="38"/>
      <c r="X46" s="65" t="str">
        <f>IF(W46=Auxiliar_Listas!$F$77,"RG 2226/07 ","00")</f>
        <v>00</v>
      </c>
      <c r="Y46" s="39"/>
      <c r="Z46" s="34"/>
      <c r="AA46" s="34"/>
      <c r="AB46" s="34"/>
      <c r="AC46" s="36"/>
      <c r="AD46" s="36"/>
      <c r="AE46" s="40"/>
      <c r="AF46" s="52"/>
      <c r="AG46" s="54"/>
      <c r="AH46" s="54"/>
      <c r="AI46" s="54"/>
      <c r="AJ46" s="54"/>
      <c r="AK46" s="54"/>
      <c r="AL46" s="54"/>
      <c r="AP46" s="61" t="str">
        <f>IF(D46&lt;&gt;"",CONCATENATE(TEXT(B46,"00"),VLOOKUP(C46,Auxiliar_Listas!$C$76:$D$119,2,0),D46,TEXT(E46,"0000"),Auxiliar_Formulas!L16,G46&amp;REPT(" ",12-LEN(G46)),TEXT(H46,"0000"),TEXT(I46,"00000000000"),J46&amp;REPT(" ",40-LEN(J46)),K46&amp;REPT(" ",40-LEN(K46)),TEXT(L46,"0000000000000")&amp;TEXT(M46,"00"),TEXT(N46,"0000000000000")&amp;TEXT(O46,"00"),(REPT("0",13-LEN(P46))&amp;P46)&amp;TEXT(Q46,"00"),(REPT("0",13-LEN(S46))&amp;S46)&amp;TEXT(T46,"00"),TEXT(U46,"000000"),TEXT(V46,"000000"),TEXT(VLOOKUP(W46,Auxiliar_Listas!$F$76:$G$82,2,0),"00"),X46,TEXT(VLOOKUP(Y46,Auxiliar_Listas!$J$75:$K$76,2,0),"000"),VLOOKUP(Z46,Auxiliar_Listas!$J$81:$K$82,2,0),REPT("0",11-LEN(AA46))&amp;AA46,REPT(" ",50),TEXT(AC46,"000"),REPT("0",14-LEN(AD46))&amp;AD46,TEXT(VLOOKUP(AE46,Auxiliar_Listas!$J$88:$K$95,2,0),"00"),AF46&amp;REPT(" ",20-LEN(AF46)),"*"),"")</f>
        <v/>
      </c>
    </row>
    <row r="47" spans="2:42" ht="30" customHeight="1" x14ac:dyDescent="0.25">
      <c r="B47" s="33">
        <v>3</v>
      </c>
      <c r="C47" s="40"/>
      <c r="D47" s="34"/>
      <c r="E47" s="35"/>
      <c r="F47" s="35"/>
      <c r="G47" s="34"/>
      <c r="H47" s="35"/>
      <c r="I47" s="36"/>
      <c r="J47" s="34"/>
      <c r="K47" s="34"/>
      <c r="L47" s="34"/>
      <c r="M47" s="37"/>
      <c r="N47" s="34"/>
      <c r="O47" s="37"/>
      <c r="P47" s="34"/>
      <c r="Q47" s="37"/>
      <c r="R47" s="65" t="str">
        <f t="shared" si="0"/>
        <v>Ok</v>
      </c>
      <c r="S47" s="34"/>
      <c r="T47" s="37"/>
      <c r="U47" s="34"/>
      <c r="V47" s="34"/>
      <c r="W47" s="38"/>
      <c r="X47" s="65" t="str">
        <f>IF(W47=Auxiliar_Listas!$F$77,"RG 2226/07 ","00")</f>
        <v>00</v>
      </c>
      <c r="Y47" s="39"/>
      <c r="Z47" s="34"/>
      <c r="AA47" s="34"/>
      <c r="AB47" s="34"/>
      <c r="AC47" s="36"/>
      <c r="AD47" s="36"/>
      <c r="AE47" s="40"/>
      <c r="AF47" s="52"/>
      <c r="AG47" s="54"/>
      <c r="AH47" s="54"/>
      <c r="AI47" s="54"/>
      <c r="AJ47" s="54"/>
      <c r="AK47" s="54"/>
      <c r="AL47" s="54"/>
      <c r="AP47" s="61" t="str">
        <f>IF(D47&lt;&gt;"",CONCATENATE(TEXT(B47,"00"),VLOOKUP(C47,Auxiliar_Listas!$C$76:$D$119,2,0),D47,TEXT(E47,"0000"),Auxiliar_Formulas!L17,G47&amp;REPT(" ",12-LEN(G47)),TEXT(H47,"0000"),TEXT(I47,"00000000000"),J47&amp;REPT(" ",40-LEN(J47)),K47&amp;REPT(" ",40-LEN(K47)),TEXT(L47,"0000000000000")&amp;TEXT(M47,"00"),TEXT(N47,"0000000000000")&amp;TEXT(O47,"00"),(REPT("0",13-LEN(P47))&amp;P47)&amp;TEXT(Q47,"00"),(REPT("0",13-LEN(S47))&amp;S47)&amp;TEXT(T47,"00"),TEXT(U47,"000000"),TEXT(V47,"000000"),TEXT(VLOOKUP(W47,Auxiliar_Listas!$F$76:$G$82,2,0),"00"),X47,TEXT(VLOOKUP(Y47,Auxiliar_Listas!$J$75:$K$76,2,0),"000"),VLOOKUP(Z47,Auxiliar_Listas!$J$81:$K$82,2,0),REPT("0",11-LEN(AA47))&amp;AA47,REPT(" ",50),TEXT(AC47,"000"),REPT("0",14-LEN(AD47))&amp;AD47,TEXT(VLOOKUP(AE47,Auxiliar_Listas!$J$88:$K$95,2,0),"00"),AF47&amp;REPT(" ",20-LEN(AF47)),"*"),"")</f>
        <v/>
      </c>
    </row>
    <row r="48" spans="2:42" ht="30" customHeight="1" x14ac:dyDescent="0.25">
      <c r="B48" s="33">
        <v>3</v>
      </c>
      <c r="C48" s="40"/>
      <c r="D48" s="34"/>
      <c r="E48" s="35"/>
      <c r="F48" s="35"/>
      <c r="G48" s="34"/>
      <c r="H48" s="35"/>
      <c r="I48" s="36"/>
      <c r="J48" s="34"/>
      <c r="K48" s="34"/>
      <c r="L48" s="34"/>
      <c r="M48" s="37"/>
      <c r="N48" s="34"/>
      <c r="O48" s="37"/>
      <c r="P48" s="34"/>
      <c r="Q48" s="37"/>
      <c r="R48" s="65" t="str">
        <f t="shared" si="0"/>
        <v>Ok</v>
      </c>
      <c r="S48" s="34"/>
      <c r="T48" s="37"/>
      <c r="U48" s="34"/>
      <c r="V48" s="34"/>
      <c r="W48" s="38"/>
      <c r="X48" s="65" t="str">
        <f>IF(W48=Auxiliar_Listas!$F$77,"RG 2226/07 ","00")</f>
        <v>00</v>
      </c>
      <c r="Y48" s="39"/>
      <c r="Z48" s="34"/>
      <c r="AA48" s="34"/>
      <c r="AB48" s="34"/>
      <c r="AC48" s="36"/>
      <c r="AD48" s="36"/>
      <c r="AE48" s="40"/>
      <c r="AF48" s="52"/>
      <c r="AG48" s="54"/>
      <c r="AH48" s="54"/>
      <c r="AI48" s="54"/>
      <c r="AJ48" s="54"/>
      <c r="AK48" s="54"/>
      <c r="AL48" s="54"/>
      <c r="AP48" s="61" t="str">
        <f>IF(D48&lt;&gt;"",CONCATENATE(TEXT(B48,"00"),VLOOKUP(C48,Auxiliar_Listas!$C$76:$D$119,2,0),D48,TEXT(E48,"0000"),Auxiliar_Formulas!L18,G48&amp;REPT(" ",12-LEN(G48)),TEXT(H48,"0000"),TEXT(I48,"00000000000"),J48&amp;REPT(" ",40-LEN(J48)),K48&amp;REPT(" ",40-LEN(K48)),TEXT(L48,"0000000000000")&amp;TEXT(M48,"00"),TEXT(N48,"0000000000000")&amp;TEXT(O48,"00"),(REPT("0",13-LEN(P48))&amp;P48)&amp;TEXT(Q48,"00"),(REPT("0",13-LEN(S48))&amp;S48)&amp;TEXT(T48,"00"),TEXT(U48,"000000"),TEXT(V48,"000000"),TEXT(VLOOKUP(W48,Auxiliar_Listas!$F$76:$G$82,2,0),"00"),X48,TEXT(VLOOKUP(Y48,Auxiliar_Listas!$J$75:$K$76,2,0),"000"),VLOOKUP(Z48,Auxiliar_Listas!$J$81:$K$82,2,0),REPT("0",11-LEN(AA48))&amp;AA48,REPT(" ",50),TEXT(AC48,"000"),REPT("0",14-LEN(AD48))&amp;AD48,TEXT(VLOOKUP(AE48,Auxiliar_Listas!$J$88:$K$95,2,0),"00"),AF48&amp;REPT(" ",20-LEN(AF48)),"*"),"")</f>
        <v/>
      </c>
    </row>
    <row r="49" spans="2:42" ht="30" customHeight="1" x14ac:dyDescent="0.25">
      <c r="B49" s="33">
        <v>3</v>
      </c>
      <c r="C49" s="40"/>
      <c r="D49" s="34"/>
      <c r="E49" s="35"/>
      <c r="F49" s="35"/>
      <c r="G49" s="34"/>
      <c r="H49" s="35"/>
      <c r="I49" s="36"/>
      <c r="J49" s="34"/>
      <c r="K49" s="34"/>
      <c r="L49" s="34"/>
      <c r="M49" s="37"/>
      <c r="N49" s="34"/>
      <c r="O49" s="37"/>
      <c r="P49" s="34"/>
      <c r="Q49" s="37"/>
      <c r="R49" s="65" t="str">
        <f t="shared" si="0"/>
        <v>Ok</v>
      </c>
      <c r="S49" s="34"/>
      <c r="T49" s="37"/>
      <c r="U49" s="34"/>
      <c r="V49" s="34"/>
      <c r="W49" s="38"/>
      <c r="X49" s="65" t="str">
        <f>IF(W49=Auxiliar_Listas!$F$77,"RG 2226/07 ","00")</f>
        <v>00</v>
      </c>
      <c r="Y49" s="39"/>
      <c r="Z49" s="34"/>
      <c r="AA49" s="34"/>
      <c r="AB49" s="34"/>
      <c r="AC49" s="36"/>
      <c r="AD49" s="36"/>
      <c r="AE49" s="40"/>
      <c r="AF49" s="52"/>
      <c r="AG49" s="54"/>
      <c r="AH49" s="54"/>
      <c r="AI49" s="54"/>
      <c r="AJ49" s="54"/>
      <c r="AK49" s="54"/>
      <c r="AL49" s="54"/>
      <c r="AP49" s="61" t="str">
        <f>IF(D49&lt;&gt;"",CONCATENATE(TEXT(B49,"00"),VLOOKUP(C49,Auxiliar_Listas!$C$76:$D$119,2,0),D49,TEXT(E49,"0000"),Auxiliar_Formulas!L19,G49&amp;REPT(" ",12-LEN(G49)),TEXT(H49,"0000"),TEXT(I49,"00000000000"),J49&amp;REPT(" ",40-LEN(J49)),K49&amp;REPT(" ",40-LEN(K49)),TEXT(L49,"0000000000000")&amp;TEXT(M49,"00"),TEXT(N49,"0000000000000")&amp;TEXT(O49,"00"),(REPT("0",13-LEN(P49))&amp;P49)&amp;TEXT(Q49,"00"),(REPT("0",13-LEN(S49))&amp;S49)&amp;TEXT(T49,"00"),TEXT(U49,"000000"),TEXT(V49,"000000"),TEXT(VLOOKUP(W49,Auxiliar_Listas!$F$76:$G$82,2,0),"00"),X49,TEXT(VLOOKUP(Y49,Auxiliar_Listas!$J$75:$K$76,2,0),"000"),VLOOKUP(Z49,Auxiliar_Listas!$J$81:$K$82,2,0),REPT("0",11-LEN(AA49))&amp;AA49,REPT(" ",50),TEXT(AC49,"000"),REPT("0",14-LEN(AD49))&amp;AD49,TEXT(VLOOKUP(AE49,Auxiliar_Listas!$J$88:$K$95,2,0),"00"),AF49&amp;REPT(" ",20-LEN(AF49)),"*"),"")</f>
        <v/>
      </c>
    </row>
    <row r="50" spans="2:42" ht="30" customHeight="1" x14ac:dyDescent="0.25">
      <c r="B50" s="33">
        <v>3</v>
      </c>
      <c r="C50" s="40"/>
      <c r="D50" s="34"/>
      <c r="E50" s="35"/>
      <c r="F50" s="35"/>
      <c r="G50" s="34"/>
      <c r="H50" s="35"/>
      <c r="I50" s="36"/>
      <c r="J50" s="34"/>
      <c r="K50" s="34"/>
      <c r="L50" s="34"/>
      <c r="M50" s="37"/>
      <c r="N50" s="34"/>
      <c r="O50" s="37"/>
      <c r="P50" s="34"/>
      <c r="Q50" s="37"/>
      <c r="R50" s="65" t="str">
        <f t="shared" si="0"/>
        <v>Ok</v>
      </c>
      <c r="S50" s="34"/>
      <c r="T50" s="37"/>
      <c r="U50" s="34"/>
      <c r="V50" s="34"/>
      <c r="W50" s="38"/>
      <c r="X50" s="65" t="str">
        <f>IF(W50=Auxiliar_Listas!$F$77,"RG 2226/07 ","00")</f>
        <v>00</v>
      </c>
      <c r="Y50" s="39"/>
      <c r="Z50" s="34"/>
      <c r="AA50" s="34"/>
      <c r="AB50" s="34"/>
      <c r="AC50" s="36"/>
      <c r="AD50" s="36"/>
      <c r="AE50" s="40"/>
      <c r="AF50" s="52"/>
      <c r="AG50" s="54"/>
      <c r="AH50" s="54"/>
      <c r="AI50" s="54"/>
      <c r="AJ50" s="54"/>
      <c r="AK50" s="54"/>
      <c r="AL50" s="54"/>
      <c r="AP50" s="61" t="str">
        <f>IF(D50&lt;&gt;"",CONCATENATE(TEXT(B50,"00"),VLOOKUP(C50,Auxiliar_Listas!$C$76:$D$119,2,0),D50,TEXT(E50,"0000"),Auxiliar_Formulas!L20,G50&amp;REPT(" ",12-LEN(G50)),TEXT(H50,"0000"),TEXT(I50,"00000000000"),J50&amp;REPT(" ",40-LEN(J50)),K50&amp;REPT(" ",40-LEN(K50)),TEXT(L50,"0000000000000")&amp;TEXT(M50,"00"),TEXT(N50,"0000000000000")&amp;TEXT(O50,"00"),(REPT("0",13-LEN(P50))&amp;P50)&amp;TEXT(Q50,"00"),(REPT("0",13-LEN(S50))&amp;S50)&amp;TEXT(T50,"00"),TEXT(U50,"000000"),TEXT(V50,"000000"),TEXT(VLOOKUP(W50,Auxiliar_Listas!$F$76:$G$82,2,0),"00"),X50,TEXT(VLOOKUP(Y50,Auxiliar_Listas!$J$75:$K$76,2,0),"000"),VLOOKUP(Z50,Auxiliar_Listas!$J$81:$K$82,2,0),REPT("0",11-LEN(AA50))&amp;AA50,REPT(" ",50),TEXT(AC50,"000"),REPT("0",14-LEN(AD50))&amp;AD50,TEXT(VLOOKUP(AE50,Auxiliar_Listas!$J$88:$K$95,2,0),"00"),AF50&amp;REPT(" ",20-LEN(AF50)),"*"),"")</f>
        <v/>
      </c>
    </row>
    <row r="51" spans="2:42" ht="30" customHeight="1" x14ac:dyDescent="0.25">
      <c r="B51" s="33">
        <v>3</v>
      </c>
      <c r="C51" s="40"/>
      <c r="D51" s="34"/>
      <c r="E51" s="35"/>
      <c r="F51" s="35"/>
      <c r="G51" s="34"/>
      <c r="H51" s="35"/>
      <c r="I51" s="36"/>
      <c r="J51" s="34"/>
      <c r="K51" s="34"/>
      <c r="L51" s="34"/>
      <c r="M51" s="37"/>
      <c r="N51" s="34"/>
      <c r="O51" s="37"/>
      <c r="P51" s="34"/>
      <c r="Q51" s="37"/>
      <c r="R51" s="65" t="str">
        <f t="shared" si="0"/>
        <v>Ok</v>
      </c>
      <c r="S51" s="34"/>
      <c r="T51" s="37"/>
      <c r="U51" s="34"/>
      <c r="V51" s="34"/>
      <c r="W51" s="38"/>
      <c r="X51" s="65" t="str">
        <f>IF(W51=Auxiliar_Listas!$F$77,"RG 2226/07 ","00")</f>
        <v>00</v>
      </c>
      <c r="Y51" s="39"/>
      <c r="Z51" s="34"/>
      <c r="AA51" s="34"/>
      <c r="AB51" s="34"/>
      <c r="AC51" s="36"/>
      <c r="AD51" s="36"/>
      <c r="AE51" s="40"/>
      <c r="AF51" s="52"/>
      <c r="AG51" s="54"/>
      <c r="AH51" s="54"/>
      <c r="AI51" s="54"/>
      <c r="AJ51" s="54"/>
      <c r="AK51" s="54"/>
      <c r="AL51" s="54"/>
      <c r="AP51" s="61" t="str">
        <f>IF(D51&lt;&gt;"",CONCATENATE(TEXT(B51,"00"),VLOOKUP(C51,Auxiliar_Listas!$C$76:$D$119,2,0),D51,TEXT(E51,"0000"),Auxiliar_Formulas!L21,G51&amp;REPT(" ",12-LEN(G51)),TEXT(H51,"0000"),TEXT(I51,"00000000000"),J51&amp;REPT(" ",40-LEN(J51)),K51&amp;REPT(" ",40-LEN(K51)),TEXT(L51,"0000000000000")&amp;TEXT(M51,"00"),TEXT(N51,"0000000000000")&amp;TEXT(O51,"00"),(REPT("0",13-LEN(P51))&amp;P51)&amp;TEXT(Q51,"00"),(REPT("0",13-LEN(S51))&amp;S51)&amp;TEXT(T51,"00"),TEXT(U51,"000000"),TEXT(V51,"000000"),TEXT(VLOOKUP(W51,Auxiliar_Listas!$F$76:$G$82,2,0),"00"),X51,TEXT(VLOOKUP(Y51,Auxiliar_Listas!$J$75:$K$76,2,0),"000"),VLOOKUP(Z51,Auxiliar_Listas!$J$81:$K$82,2,0),REPT("0",11-LEN(AA51))&amp;AA51,REPT(" ",50),TEXT(AC51,"000"),REPT("0",14-LEN(AD51))&amp;AD51,TEXT(VLOOKUP(AE51,Auxiliar_Listas!$J$88:$K$95,2,0),"00"),AF51&amp;REPT(" ",20-LEN(AF51)),"*"),"")</f>
        <v/>
      </c>
    </row>
    <row r="52" spans="2:42" ht="30" customHeight="1" x14ac:dyDescent="0.25">
      <c r="B52" s="33">
        <v>3</v>
      </c>
      <c r="C52" s="40"/>
      <c r="D52" s="34"/>
      <c r="E52" s="35"/>
      <c r="F52" s="35"/>
      <c r="G52" s="34"/>
      <c r="H52" s="35"/>
      <c r="I52" s="36"/>
      <c r="J52" s="34"/>
      <c r="K52" s="34"/>
      <c r="L52" s="34"/>
      <c r="M52" s="37"/>
      <c r="N52" s="34"/>
      <c r="O52" s="37"/>
      <c r="P52" s="34"/>
      <c r="Q52" s="37"/>
      <c r="R52" s="65" t="str">
        <f t="shared" si="0"/>
        <v>Ok</v>
      </c>
      <c r="S52" s="34"/>
      <c r="T52" s="37"/>
      <c r="U52" s="34"/>
      <c r="V52" s="34"/>
      <c r="W52" s="38"/>
      <c r="X52" s="65" t="str">
        <f>IF(W52=Auxiliar_Listas!$F$77,"RG 2226/07 ","00")</f>
        <v>00</v>
      </c>
      <c r="Y52" s="39"/>
      <c r="Z52" s="34"/>
      <c r="AA52" s="34"/>
      <c r="AB52" s="34"/>
      <c r="AC52" s="36"/>
      <c r="AD52" s="36"/>
      <c r="AE52" s="40"/>
      <c r="AF52" s="52"/>
      <c r="AG52" s="54"/>
      <c r="AH52" s="54"/>
      <c r="AI52" s="54"/>
      <c r="AJ52" s="54"/>
      <c r="AK52" s="54"/>
      <c r="AL52" s="54"/>
      <c r="AP52" s="61" t="str">
        <f>IF(D52&lt;&gt;"",CONCATENATE(TEXT(B52,"00"),VLOOKUP(C52,Auxiliar_Listas!$C$76:$D$119,2,0),D52,TEXT(E52,"0000"),Auxiliar_Formulas!L22,G52&amp;REPT(" ",12-LEN(G52)),TEXT(H52,"0000"),TEXT(I52,"00000000000"),J52&amp;REPT(" ",40-LEN(J52)),K52&amp;REPT(" ",40-LEN(K52)),TEXT(L52,"0000000000000")&amp;TEXT(M52,"00"),TEXT(N52,"0000000000000")&amp;TEXT(O52,"00"),(REPT("0",13-LEN(P52))&amp;P52)&amp;TEXT(Q52,"00"),(REPT("0",13-LEN(S52))&amp;S52)&amp;TEXT(T52,"00"),TEXT(U52,"000000"),TEXT(V52,"000000"),TEXT(VLOOKUP(W52,Auxiliar_Listas!$F$76:$G$82,2,0),"00"),X52,TEXT(VLOOKUP(Y52,Auxiliar_Listas!$J$75:$K$76,2,0),"000"),VLOOKUP(Z52,Auxiliar_Listas!$J$81:$K$82,2,0),REPT("0",11-LEN(AA52))&amp;AA52,REPT(" ",50),TEXT(AC52,"000"),REPT("0",14-LEN(AD52))&amp;AD52,TEXT(VLOOKUP(AE52,Auxiliar_Listas!$J$88:$K$95,2,0),"00"),AF52&amp;REPT(" ",20-LEN(AF52)),"*"),"")</f>
        <v/>
      </c>
    </row>
    <row r="53" spans="2:42" ht="30" customHeight="1" x14ac:dyDescent="0.25">
      <c r="B53" s="33">
        <v>3</v>
      </c>
      <c r="C53" s="40"/>
      <c r="D53" s="34"/>
      <c r="E53" s="35"/>
      <c r="F53" s="35"/>
      <c r="G53" s="34"/>
      <c r="H53" s="35"/>
      <c r="I53" s="36"/>
      <c r="J53" s="34"/>
      <c r="K53" s="34"/>
      <c r="L53" s="34"/>
      <c r="M53" s="37"/>
      <c r="N53" s="34"/>
      <c r="O53" s="37"/>
      <c r="P53" s="34"/>
      <c r="Q53" s="37"/>
      <c r="R53" s="65" t="str">
        <f t="shared" si="0"/>
        <v>Ok</v>
      </c>
      <c r="S53" s="34"/>
      <c r="T53" s="37"/>
      <c r="U53" s="34"/>
      <c r="V53" s="34"/>
      <c r="W53" s="38"/>
      <c r="X53" s="65" t="str">
        <f>IF(W53=Auxiliar_Listas!$F$77,"RG 2226/07 ","00")</f>
        <v>00</v>
      </c>
      <c r="Y53" s="39"/>
      <c r="Z53" s="34"/>
      <c r="AA53" s="34"/>
      <c r="AB53" s="34"/>
      <c r="AC53" s="36"/>
      <c r="AD53" s="36"/>
      <c r="AE53" s="40"/>
      <c r="AF53" s="52"/>
      <c r="AG53" s="54"/>
      <c r="AH53" s="54"/>
      <c r="AI53" s="54"/>
      <c r="AJ53" s="54"/>
      <c r="AK53" s="54"/>
      <c r="AL53" s="54"/>
      <c r="AP53" s="61" t="str">
        <f>IF(D53&lt;&gt;"",CONCATENATE(TEXT(B53,"00"),VLOOKUP(C53,Auxiliar_Listas!$C$76:$D$119,2,0),D53,TEXT(E53,"0000"),Auxiliar_Formulas!L23,G53&amp;REPT(" ",12-LEN(G53)),TEXT(H53,"0000"),TEXT(I53,"00000000000"),J53&amp;REPT(" ",40-LEN(J53)),K53&amp;REPT(" ",40-LEN(K53)),TEXT(L53,"0000000000000")&amp;TEXT(M53,"00"),TEXT(N53,"0000000000000")&amp;TEXT(O53,"00"),(REPT("0",13-LEN(P53))&amp;P53)&amp;TEXT(Q53,"00"),(REPT("0",13-LEN(S53))&amp;S53)&amp;TEXT(T53,"00"),TEXT(U53,"000000"),TEXT(V53,"000000"),TEXT(VLOOKUP(W53,Auxiliar_Listas!$F$76:$G$82,2,0),"00"),X53,TEXT(VLOOKUP(Y53,Auxiliar_Listas!$J$75:$K$76,2,0),"000"),VLOOKUP(Z53,Auxiliar_Listas!$J$81:$K$82,2,0),REPT("0",11-LEN(AA53))&amp;AA53,REPT(" ",50),TEXT(AC53,"000"),REPT("0",14-LEN(AD53))&amp;AD53,TEXT(VLOOKUP(AE53,Auxiliar_Listas!$J$88:$K$95,2,0),"00"),AF53&amp;REPT(" ",20-LEN(AF53)),"*"),"")</f>
        <v/>
      </c>
    </row>
    <row r="54" spans="2:42" ht="30" customHeight="1" x14ac:dyDescent="0.25">
      <c r="B54" s="33">
        <v>3</v>
      </c>
      <c r="C54" s="40"/>
      <c r="D54" s="34"/>
      <c r="E54" s="35"/>
      <c r="F54" s="35"/>
      <c r="G54" s="34"/>
      <c r="H54" s="35"/>
      <c r="I54" s="36"/>
      <c r="J54" s="34"/>
      <c r="K54" s="34"/>
      <c r="L54" s="34"/>
      <c r="M54" s="37"/>
      <c r="N54" s="34"/>
      <c r="O54" s="37"/>
      <c r="P54" s="34"/>
      <c r="Q54" s="37"/>
      <c r="R54" s="65" t="str">
        <f t="shared" si="0"/>
        <v>Ok</v>
      </c>
      <c r="S54" s="34"/>
      <c r="T54" s="37"/>
      <c r="U54" s="34"/>
      <c r="V54" s="34"/>
      <c r="W54" s="38"/>
      <c r="X54" s="65" t="str">
        <f>IF(W54=Auxiliar_Listas!$F$77,"RG 2226/07 ","00")</f>
        <v>00</v>
      </c>
      <c r="Y54" s="39"/>
      <c r="Z54" s="34"/>
      <c r="AA54" s="34"/>
      <c r="AB54" s="34"/>
      <c r="AC54" s="36"/>
      <c r="AD54" s="36"/>
      <c r="AE54" s="40"/>
      <c r="AF54" s="52"/>
      <c r="AG54" s="54"/>
      <c r="AH54" s="54"/>
      <c r="AI54" s="54"/>
      <c r="AJ54" s="54"/>
      <c r="AK54" s="54"/>
      <c r="AL54" s="54"/>
      <c r="AP54" s="61" t="str">
        <f>IF(D54&lt;&gt;"",CONCATENATE(TEXT(B54,"00"),VLOOKUP(C54,Auxiliar_Listas!$C$76:$D$119,2,0),D54,TEXT(E54,"0000"),Auxiliar_Formulas!L24,G54&amp;REPT(" ",12-LEN(G54)),TEXT(H54,"0000"),TEXT(I54,"00000000000"),J54&amp;REPT(" ",40-LEN(J54)),K54&amp;REPT(" ",40-LEN(K54)),TEXT(L54,"0000000000000")&amp;TEXT(M54,"00"),TEXT(N54,"0000000000000")&amp;TEXT(O54,"00"),(REPT("0",13-LEN(P54))&amp;P54)&amp;TEXT(Q54,"00"),(REPT("0",13-LEN(S54))&amp;S54)&amp;TEXT(T54,"00"),TEXT(U54,"000000"),TEXT(V54,"000000"),TEXT(VLOOKUP(W54,Auxiliar_Listas!$F$76:$G$82,2,0),"00"),X54,TEXT(VLOOKUP(Y54,Auxiliar_Listas!$J$75:$K$76,2,0),"000"),VLOOKUP(Z54,Auxiliar_Listas!$J$81:$K$82,2,0),REPT("0",11-LEN(AA54))&amp;AA54,REPT(" ",50),TEXT(AC54,"000"),REPT("0",14-LEN(AD54))&amp;AD54,TEXT(VLOOKUP(AE54,Auxiliar_Listas!$J$88:$K$95,2,0),"00"),AF54&amp;REPT(" ",20-LEN(AF54)),"*"),"")</f>
        <v/>
      </c>
    </row>
    <row r="55" spans="2:42" ht="30" customHeight="1" x14ac:dyDescent="0.25">
      <c r="B55" s="33">
        <v>3</v>
      </c>
      <c r="C55" s="40"/>
      <c r="D55" s="34"/>
      <c r="E55" s="35"/>
      <c r="F55" s="35"/>
      <c r="G55" s="34"/>
      <c r="H55" s="35"/>
      <c r="I55" s="36"/>
      <c r="J55" s="34"/>
      <c r="K55" s="34"/>
      <c r="L55" s="34"/>
      <c r="M55" s="37"/>
      <c r="N55" s="34"/>
      <c r="O55" s="37"/>
      <c r="P55" s="34"/>
      <c r="Q55" s="37"/>
      <c r="R55" s="65" t="str">
        <f t="shared" si="0"/>
        <v>Ok</v>
      </c>
      <c r="S55" s="34"/>
      <c r="T55" s="37"/>
      <c r="U55" s="34"/>
      <c r="V55" s="34"/>
      <c r="W55" s="38"/>
      <c r="X55" s="65" t="str">
        <f>IF(W55=Auxiliar_Listas!$F$77,"RG 2226/07 ","00")</f>
        <v>00</v>
      </c>
      <c r="Y55" s="39"/>
      <c r="Z55" s="34"/>
      <c r="AA55" s="34"/>
      <c r="AB55" s="34"/>
      <c r="AC55" s="36"/>
      <c r="AD55" s="36"/>
      <c r="AE55" s="40"/>
      <c r="AF55" s="52"/>
      <c r="AG55" s="54"/>
      <c r="AH55" s="54"/>
      <c r="AI55" s="54"/>
      <c r="AJ55" s="54"/>
      <c r="AK55" s="54"/>
      <c r="AL55" s="54"/>
      <c r="AP55" s="61" t="str">
        <f>IF(D55&lt;&gt;"",CONCATENATE(TEXT(B55,"00"),VLOOKUP(C55,Auxiliar_Listas!$C$76:$D$119,2,0),D55,TEXT(E55,"0000"),Auxiliar_Formulas!L25,G55&amp;REPT(" ",12-LEN(G55)),TEXT(H55,"0000"),TEXT(I55,"00000000000"),J55&amp;REPT(" ",40-LEN(J55)),K55&amp;REPT(" ",40-LEN(K55)),TEXT(L55,"0000000000000")&amp;TEXT(M55,"00"),TEXT(N55,"0000000000000")&amp;TEXT(O55,"00"),(REPT("0",13-LEN(P55))&amp;P55)&amp;TEXT(Q55,"00"),(REPT("0",13-LEN(S55))&amp;S55)&amp;TEXT(T55,"00"),TEXT(U55,"000000"),TEXT(V55,"000000"),TEXT(VLOOKUP(W55,Auxiliar_Listas!$F$76:$G$82,2,0),"00"),X55,TEXT(VLOOKUP(Y55,Auxiliar_Listas!$J$75:$K$76,2,0),"000"),VLOOKUP(Z55,Auxiliar_Listas!$J$81:$K$82,2,0),REPT("0",11-LEN(AA55))&amp;AA55,REPT(" ",50),TEXT(AC55,"000"),REPT("0",14-LEN(AD55))&amp;AD55,TEXT(VLOOKUP(AE55,Auxiliar_Listas!$J$88:$K$95,2,0),"00"),AF55&amp;REPT(" ",20-LEN(AF55)),"*"),"")</f>
        <v/>
      </c>
    </row>
    <row r="56" spans="2:42" ht="30" customHeight="1" x14ac:dyDescent="0.25">
      <c r="B56" s="33">
        <v>3</v>
      </c>
      <c r="C56" s="40"/>
      <c r="D56" s="34"/>
      <c r="E56" s="35"/>
      <c r="F56" s="35"/>
      <c r="G56" s="34"/>
      <c r="H56" s="35"/>
      <c r="I56" s="36"/>
      <c r="J56" s="34"/>
      <c r="K56" s="34"/>
      <c r="L56" s="34"/>
      <c r="M56" s="37"/>
      <c r="N56" s="34"/>
      <c r="O56" s="37"/>
      <c r="P56" s="34"/>
      <c r="Q56" s="37"/>
      <c r="R56" s="65" t="str">
        <f t="shared" si="0"/>
        <v>Ok</v>
      </c>
      <c r="S56" s="34"/>
      <c r="T56" s="37"/>
      <c r="U56" s="34"/>
      <c r="V56" s="34"/>
      <c r="W56" s="38"/>
      <c r="X56" s="65" t="str">
        <f>IF(W56=Auxiliar_Listas!$F$77,"RG 2226/07 ","00")</f>
        <v>00</v>
      </c>
      <c r="Y56" s="39"/>
      <c r="Z56" s="34"/>
      <c r="AA56" s="34"/>
      <c r="AB56" s="34"/>
      <c r="AC56" s="36"/>
      <c r="AD56" s="36"/>
      <c r="AE56" s="40"/>
      <c r="AF56" s="52"/>
      <c r="AG56" s="54"/>
      <c r="AH56" s="54"/>
      <c r="AI56" s="54"/>
      <c r="AJ56" s="54"/>
      <c r="AK56" s="54"/>
      <c r="AL56" s="54"/>
      <c r="AP56" s="61" t="str">
        <f>IF(D56&lt;&gt;"",CONCATENATE(TEXT(B56,"00"),VLOOKUP(C56,Auxiliar_Listas!$C$76:$D$119,2,0),D56,TEXT(E56,"0000"),Auxiliar_Formulas!L26,G56&amp;REPT(" ",12-LEN(G56)),TEXT(H56,"0000"),TEXT(I56,"00000000000"),J56&amp;REPT(" ",40-LEN(J56)),K56&amp;REPT(" ",40-LEN(K56)),TEXT(L56,"0000000000000")&amp;TEXT(M56,"00"),TEXT(N56,"0000000000000")&amp;TEXT(O56,"00"),(REPT("0",13-LEN(P56))&amp;P56)&amp;TEXT(Q56,"00"),(REPT("0",13-LEN(S56))&amp;S56)&amp;TEXT(T56,"00"),TEXT(U56,"000000"),TEXT(V56,"000000"),TEXT(VLOOKUP(W56,Auxiliar_Listas!$F$76:$G$82,2,0),"00"),X56,TEXT(VLOOKUP(Y56,Auxiliar_Listas!$J$75:$K$76,2,0),"000"),VLOOKUP(Z56,Auxiliar_Listas!$J$81:$K$82,2,0),REPT("0",11-LEN(AA56))&amp;AA56,REPT(" ",50),TEXT(AC56,"000"),REPT("0",14-LEN(AD56))&amp;AD56,TEXT(VLOOKUP(AE56,Auxiliar_Listas!$J$88:$K$95,2,0),"00"),AF56&amp;REPT(" ",20-LEN(AF56)),"*"),"")</f>
        <v/>
      </c>
    </row>
    <row r="57" spans="2:42" ht="30" customHeight="1" x14ac:dyDescent="0.25">
      <c r="B57" s="33">
        <v>3</v>
      </c>
      <c r="C57" s="40"/>
      <c r="D57" s="34"/>
      <c r="E57" s="35"/>
      <c r="F57" s="35"/>
      <c r="G57" s="34"/>
      <c r="H57" s="35"/>
      <c r="I57" s="36"/>
      <c r="J57" s="34"/>
      <c r="K57" s="34"/>
      <c r="L57" s="34"/>
      <c r="M57" s="37"/>
      <c r="N57" s="34"/>
      <c r="O57" s="37"/>
      <c r="P57" s="34"/>
      <c r="Q57" s="37"/>
      <c r="R57" s="65" t="str">
        <f t="shared" si="0"/>
        <v>Ok</v>
      </c>
      <c r="S57" s="34"/>
      <c r="T57" s="37"/>
      <c r="U57" s="34"/>
      <c r="V57" s="34"/>
      <c r="W57" s="38"/>
      <c r="X57" s="65" t="str">
        <f>IF(W57=Auxiliar_Listas!$F$77,"RG 2226/07 ","00")</f>
        <v>00</v>
      </c>
      <c r="Y57" s="39"/>
      <c r="Z57" s="34"/>
      <c r="AA57" s="34"/>
      <c r="AB57" s="34"/>
      <c r="AC57" s="36"/>
      <c r="AD57" s="36"/>
      <c r="AE57" s="40"/>
      <c r="AF57" s="52"/>
      <c r="AG57" s="54"/>
      <c r="AH57" s="54"/>
      <c r="AI57" s="54"/>
      <c r="AJ57" s="54"/>
      <c r="AK57" s="54"/>
      <c r="AL57" s="54"/>
      <c r="AP57" s="61" t="str">
        <f>IF(D57&lt;&gt;"",CONCATENATE(TEXT(B57,"00"),VLOOKUP(C57,Auxiliar_Listas!$C$76:$D$119,2,0),D57,TEXT(E57,"0000"),Auxiliar_Formulas!L27,G57&amp;REPT(" ",12-LEN(G57)),TEXT(H57,"0000"),TEXT(I57,"00000000000"),J57&amp;REPT(" ",40-LEN(J57)),K57&amp;REPT(" ",40-LEN(K57)),TEXT(L57,"0000000000000")&amp;TEXT(M57,"00"),TEXT(N57,"0000000000000")&amp;TEXT(O57,"00"),(REPT("0",13-LEN(P57))&amp;P57)&amp;TEXT(Q57,"00"),(REPT("0",13-LEN(S57))&amp;S57)&amp;TEXT(T57,"00"),TEXT(U57,"000000"),TEXT(V57,"000000"),TEXT(VLOOKUP(W57,Auxiliar_Listas!$F$76:$G$82,2,0),"00"),X57,TEXT(VLOOKUP(Y57,Auxiliar_Listas!$J$75:$K$76,2,0),"000"),VLOOKUP(Z57,Auxiliar_Listas!$J$81:$K$82,2,0),REPT("0",11-LEN(AA57))&amp;AA57,REPT(" ",50),TEXT(AC57,"000"),REPT("0",14-LEN(AD57))&amp;AD57,TEXT(VLOOKUP(AE57,Auxiliar_Listas!$J$88:$K$95,2,0),"00"),AF57&amp;REPT(" ",20-LEN(AF57)),"*"),"")</f>
        <v/>
      </c>
    </row>
    <row r="58" spans="2:42" ht="30" customHeight="1" x14ac:dyDescent="0.25">
      <c r="B58" s="33">
        <v>3</v>
      </c>
      <c r="C58" s="40"/>
      <c r="D58" s="34"/>
      <c r="E58" s="35"/>
      <c r="F58" s="35"/>
      <c r="G58" s="34"/>
      <c r="H58" s="35"/>
      <c r="I58" s="36"/>
      <c r="J58" s="34"/>
      <c r="K58" s="34"/>
      <c r="L58" s="34"/>
      <c r="M58" s="37"/>
      <c r="N58" s="34"/>
      <c r="O58" s="37"/>
      <c r="P58" s="34"/>
      <c r="Q58" s="37"/>
      <c r="R58" s="65" t="str">
        <f t="shared" si="0"/>
        <v>Ok</v>
      </c>
      <c r="S58" s="34"/>
      <c r="T58" s="37"/>
      <c r="U58" s="34"/>
      <c r="V58" s="34"/>
      <c r="W58" s="38"/>
      <c r="X58" s="65" t="str">
        <f>IF(W58=Auxiliar_Listas!$F$77,"RG 2226/07 ","00")</f>
        <v>00</v>
      </c>
      <c r="Y58" s="39"/>
      <c r="Z58" s="34"/>
      <c r="AA58" s="34"/>
      <c r="AB58" s="34"/>
      <c r="AC58" s="36"/>
      <c r="AD58" s="36"/>
      <c r="AE58" s="40"/>
      <c r="AF58" s="52"/>
      <c r="AG58" s="54"/>
      <c r="AH58" s="54"/>
      <c r="AI58" s="54"/>
      <c r="AJ58" s="54"/>
      <c r="AK58" s="54"/>
      <c r="AL58" s="54"/>
      <c r="AP58" s="61" t="str">
        <f>IF(D58&lt;&gt;"",CONCATENATE(TEXT(B58,"00"),VLOOKUP(C58,Auxiliar_Listas!$C$76:$D$119,2,0),D58,TEXT(E58,"0000"),Auxiliar_Formulas!L28,G58&amp;REPT(" ",12-LEN(G58)),TEXT(H58,"0000"),TEXT(I58,"00000000000"),J58&amp;REPT(" ",40-LEN(J58)),K58&amp;REPT(" ",40-LEN(K58)),TEXT(L58,"0000000000000")&amp;TEXT(M58,"00"),TEXT(N58,"0000000000000")&amp;TEXT(O58,"00"),(REPT("0",13-LEN(P58))&amp;P58)&amp;TEXT(Q58,"00"),(REPT("0",13-LEN(S58))&amp;S58)&amp;TEXT(T58,"00"),TEXT(U58,"000000"),TEXT(V58,"000000"),TEXT(VLOOKUP(W58,Auxiliar_Listas!$F$76:$G$82,2,0),"00"),X58,TEXT(VLOOKUP(Y58,Auxiliar_Listas!$J$75:$K$76,2,0),"000"),VLOOKUP(Z58,Auxiliar_Listas!$J$81:$K$82,2,0),REPT("0",11-LEN(AA58))&amp;AA58,REPT(" ",50),TEXT(AC58,"000"),REPT("0",14-LEN(AD58))&amp;AD58,TEXT(VLOOKUP(AE58,Auxiliar_Listas!$J$88:$K$95,2,0),"00"),AF58&amp;REPT(" ",20-LEN(AF58)),"*"),"")</f>
        <v/>
      </c>
    </row>
    <row r="59" spans="2:42" ht="30" customHeight="1" x14ac:dyDescent="0.25">
      <c r="B59" s="33">
        <v>3</v>
      </c>
      <c r="C59" s="40"/>
      <c r="D59" s="34"/>
      <c r="E59" s="35"/>
      <c r="F59" s="35"/>
      <c r="G59" s="34"/>
      <c r="H59" s="35"/>
      <c r="I59" s="36"/>
      <c r="J59" s="34"/>
      <c r="K59" s="34"/>
      <c r="L59" s="34"/>
      <c r="M59" s="37"/>
      <c r="N59" s="34"/>
      <c r="O59" s="37"/>
      <c r="P59" s="34"/>
      <c r="Q59" s="37"/>
      <c r="R59" s="65" t="str">
        <f t="shared" si="0"/>
        <v>Ok</v>
      </c>
      <c r="S59" s="34"/>
      <c r="T59" s="37"/>
      <c r="U59" s="34"/>
      <c r="V59" s="34"/>
      <c r="W59" s="38"/>
      <c r="X59" s="65" t="str">
        <f>IF(W59=Auxiliar_Listas!$F$77,"RG 2226/07 ","00")</f>
        <v>00</v>
      </c>
      <c r="Y59" s="39"/>
      <c r="Z59" s="34"/>
      <c r="AA59" s="34"/>
      <c r="AB59" s="34"/>
      <c r="AC59" s="36"/>
      <c r="AD59" s="36"/>
      <c r="AE59" s="40"/>
      <c r="AF59" s="52"/>
      <c r="AG59" s="54"/>
      <c r="AH59" s="54"/>
      <c r="AI59" s="54"/>
      <c r="AJ59" s="54"/>
      <c r="AK59" s="54"/>
      <c r="AL59" s="54"/>
      <c r="AP59" s="61" t="str">
        <f>IF(D59&lt;&gt;"",CONCATENATE(TEXT(B59,"00"),VLOOKUP(C59,Auxiliar_Listas!$C$76:$D$119,2,0),D59,TEXT(E59,"0000"),Auxiliar_Formulas!L29,G59&amp;REPT(" ",12-LEN(G59)),TEXT(H59,"0000"),TEXT(I59,"00000000000"),J59&amp;REPT(" ",40-LEN(J59)),K59&amp;REPT(" ",40-LEN(K59)),TEXT(L59,"0000000000000")&amp;TEXT(M59,"00"),TEXT(N59,"0000000000000")&amp;TEXT(O59,"00"),(REPT("0",13-LEN(P59))&amp;P59)&amp;TEXT(Q59,"00"),(REPT("0",13-LEN(S59))&amp;S59)&amp;TEXT(T59,"00"),TEXT(U59,"000000"),TEXT(V59,"000000"),TEXT(VLOOKUP(W59,Auxiliar_Listas!$F$76:$G$82,2,0),"00"),X59,TEXT(VLOOKUP(Y59,Auxiliar_Listas!$J$75:$K$76,2,0),"000"),VLOOKUP(Z59,Auxiliar_Listas!$J$81:$K$82,2,0),REPT("0",11-LEN(AA59))&amp;AA59,REPT(" ",50),TEXT(AC59,"000"),REPT("0",14-LEN(AD59))&amp;AD59,TEXT(VLOOKUP(AE59,Auxiliar_Listas!$J$88:$K$95,2,0),"00"),AF59&amp;REPT(" ",20-LEN(AF59)),"*"),"")</f>
        <v/>
      </c>
    </row>
    <row r="60" spans="2:42" ht="30" customHeight="1" x14ac:dyDescent="0.25">
      <c r="B60" s="33">
        <v>3</v>
      </c>
      <c r="C60" s="40"/>
      <c r="D60" s="34"/>
      <c r="E60" s="35"/>
      <c r="F60" s="35"/>
      <c r="G60" s="34"/>
      <c r="H60" s="35"/>
      <c r="I60" s="36"/>
      <c r="J60" s="34"/>
      <c r="K60" s="34"/>
      <c r="L60" s="34"/>
      <c r="M60" s="37"/>
      <c r="N60" s="34"/>
      <c r="O60" s="37"/>
      <c r="P60" s="34"/>
      <c r="Q60" s="37"/>
      <c r="R60" s="65" t="str">
        <f t="shared" si="0"/>
        <v>Ok</v>
      </c>
      <c r="S60" s="34"/>
      <c r="T60" s="37"/>
      <c r="U60" s="34"/>
      <c r="V60" s="34"/>
      <c r="W60" s="38"/>
      <c r="X60" s="65" t="str">
        <f>IF(W60=Auxiliar_Listas!$F$77,"RG 2226/07 ","00")</f>
        <v>00</v>
      </c>
      <c r="Y60" s="39"/>
      <c r="Z60" s="34"/>
      <c r="AA60" s="34"/>
      <c r="AB60" s="34"/>
      <c r="AC60" s="36"/>
      <c r="AD60" s="36"/>
      <c r="AE60" s="40"/>
      <c r="AF60" s="52"/>
      <c r="AG60" s="54"/>
      <c r="AH60" s="54"/>
      <c r="AI60" s="54"/>
      <c r="AJ60" s="54"/>
      <c r="AK60" s="54"/>
      <c r="AL60" s="54"/>
      <c r="AP60" s="61" t="str">
        <f>IF(D60&lt;&gt;"",CONCATENATE(TEXT(B60,"00"),VLOOKUP(C60,Auxiliar_Listas!$C$76:$D$119,2,0),D60,TEXT(E60,"0000"),Auxiliar_Formulas!L30,G60&amp;REPT(" ",12-LEN(G60)),TEXT(H60,"0000"),TEXT(I60,"00000000000"),J60&amp;REPT(" ",40-LEN(J60)),K60&amp;REPT(" ",40-LEN(K60)),TEXT(L60,"0000000000000")&amp;TEXT(M60,"00"),TEXT(N60,"0000000000000")&amp;TEXT(O60,"00"),(REPT("0",13-LEN(P60))&amp;P60)&amp;TEXT(Q60,"00"),(REPT("0",13-LEN(S60))&amp;S60)&amp;TEXT(T60,"00"),TEXT(U60,"000000"),TEXT(V60,"000000"),TEXT(VLOOKUP(W60,Auxiliar_Listas!$F$76:$G$82,2,0),"00"),X60,TEXT(VLOOKUP(Y60,Auxiliar_Listas!$J$75:$K$76,2,0),"000"),VLOOKUP(Z60,Auxiliar_Listas!$J$81:$K$82,2,0),REPT("0",11-LEN(AA60))&amp;AA60,REPT(" ",50),TEXT(AC60,"000"),REPT("0",14-LEN(AD60))&amp;AD60,TEXT(VLOOKUP(AE60,Auxiliar_Listas!$J$88:$K$95,2,0),"00"),AF60&amp;REPT(" ",20-LEN(AF60)),"*"),"")</f>
        <v/>
      </c>
    </row>
    <row r="61" spans="2:42" ht="30" customHeight="1" x14ac:dyDescent="0.25">
      <c r="B61" s="33">
        <v>3</v>
      </c>
      <c r="C61" s="40"/>
      <c r="D61" s="34"/>
      <c r="E61" s="35"/>
      <c r="F61" s="35"/>
      <c r="G61" s="34"/>
      <c r="H61" s="35"/>
      <c r="I61" s="36"/>
      <c r="J61" s="34"/>
      <c r="K61" s="34"/>
      <c r="L61" s="34"/>
      <c r="M61" s="37"/>
      <c r="N61" s="34"/>
      <c r="O61" s="37"/>
      <c r="P61" s="34"/>
      <c r="Q61" s="37"/>
      <c r="R61" s="65" t="str">
        <f t="shared" si="0"/>
        <v>Ok</v>
      </c>
      <c r="S61" s="34"/>
      <c r="T61" s="37"/>
      <c r="U61" s="34"/>
      <c r="V61" s="34"/>
      <c r="W61" s="38"/>
      <c r="X61" s="65" t="str">
        <f>IF(W61=Auxiliar_Listas!$F$77,"RG 2226/07 ","00")</f>
        <v>00</v>
      </c>
      <c r="Y61" s="39"/>
      <c r="Z61" s="34"/>
      <c r="AA61" s="34"/>
      <c r="AB61" s="34"/>
      <c r="AC61" s="36"/>
      <c r="AD61" s="36"/>
      <c r="AE61" s="40"/>
      <c r="AF61" s="52"/>
      <c r="AG61" s="54"/>
      <c r="AH61" s="54"/>
      <c r="AI61" s="54"/>
      <c r="AJ61" s="54"/>
      <c r="AK61" s="54"/>
      <c r="AL61" s="54"/>
      <c r="AP61" s="61" t="str">
        <f>IF(D61&lt;&gt;"",CONCATENATE(TEXT(B61,"00"),VLOOKUP(C61,Auxiliar_Listas!$C$76:$D$119,2,0),D61,TEXT(E61,"0000"),Auxiliar_Formulas!L31,G61&amp;REPT(" ",12-LEN(G61)),TEXT(H61,"0000"),TEXT(I61,"00000000000"),J61&amp;REPT(" ",40-LEN(J61)),K61&amp;REPT(" ",40-LEN(K61)),TEXT(L61,"0000000000000")&amp;TEXT(M61,"00"),TEXT(N61,"0000000000000")&amp;TEXT(O61,"00"),(REPT("0",13-LEN(P61))&amp;P61)&amp;TEXT(Q61,"00"),(REPT("0",13-LEN(S61))&amp;S61)&amp;TEXT(T61,"00"),TEXT(U61,"000000"),TEXT(V61,"000000"),TEXT(VLOOKUP(W61,Auxiliar_Listas!$F$76:$G$82,2,0),"00"),X61,TEXT(VLOOKUP(Y61,Auxiliar_Listas!$J$75:$K$76,2,0),"000"),VLOOKUP(Z61,Auxiliar_Listas!$J$81:$K$82,2,0),REPT("0",11-LEN(AA61))&amp;AA61,REPT(" ",50),TEXT(AC61,"000"),REPT("0",14-LEN(AD61))&amp;AD61,TEXT(VLOOKUP(AE61,Auxiliar_Listas!$J$88:$K$95,2,0),"00"),AF61&amp;REPT(" ",20-LEN(AF61)),"*"),"")</f>
        <v/>
      </c>
    </row>
    <row r="62" spans="2:42" ht="30" customHeight="1" x14ac:dyDescent="0.25">
      <c r="B62" s="33">
        <v>3</v>
      </c>
      <c r="C62" s="40"/>
      <c r="D62" s="34"/>
      <c r="E62" s="35"/>
      <c r="F62" s="35"/>
      <c r="G62" s="34"/>
      <c r="H62" s="35"/>
      <c r="I62" s="36"/>
      <c r="J62" s="34"/>
      <c r="K62" s="34"/>
      <c r="L62" s="34"/>
      <c r="M62" s="37"/>
      <c r="N62" s="34"/>
      <c r="O62" s="37"/>
      <c r="P62" s="34"/>
      <c r="Q62" s="37"/>
      <c r="R62" s="65" t="str">
        <f t="shared" si="0"/>
        <v>Ok</v>
      </c>
      <c r="S62" s="34"/>
      <c r="T62" s="37"/>
      <c r="U62" s="34"/>
      <c r="V62" s="34"/>
      <c r="W62" s="38"/>
      <c r="X62" s="65" t="str">
        <f>IF(W62=Auxiliar_Listas!$F$77,"RG 2226/07 ","00")</f>
        <v>00</v>
      </c>
      <c r="Y62" s="39"/>
      <c r="Z62" s="34"/>
      <c r="AA62" s="34"/>
      <c r="AB62" s="34"/>
      <c r="AC62" s="36"/>
      <c r="AD62" s="36"/>
      <c r="AE62" s="40"/>
      <c r="AF62" s="52"/>
      <c r="AG62" s="54"/>
      <c r="AH62" s="54"/>
      <c r="AI62" s="54"/>
      <c r="AJ62" s="54"/>
      <c r="AK62" s="54"/>
      <c r="AL62" s="54"/>
      <c r="AP62" s="61" t="str">
        <f>IF(D62&lt;&gt;"",CONCATENATE(TEXT(B62,"00"),VLOOKUP(C62,Auxiliar_Listas!$C$76:$D$119,2,0),D62,TEXT(E62,"0000"),Auxiliar_Formulas!L32,G62&amp;REPT(" ",12-LEN(G62)),TEXT(H62,"0000"),TEXT(I62,"00000000000"),J62&amp;REPT(" ",40-LEN(J62)),K62&amp;REPT(" ",40-LEN(K62)),TEXT(L62,"0000000000000")&amp;TEXT(M62,"00"),TEXT(N62,"0000000000000")&amp;TEXT(O62,"00"),(REPT("0",13-LEN(P62))&amp;P62)&amp;TEXT(Q62,"00"),(REPT("0",13-LEN(S62))&amp;S62)&amp;TEXT(T62,"00"),TEXT(U62,"000000"),TEXT(V62,"000000"),TEXT(VLOOKUP(W62,Auxiliar_Listas!$F$76:$G$82,2,0),"00"),X62,TEXT(VLOOKUP(Y62,Auxiliar_Listas!$J$75:$K$76,2,0),"000"),VLOOKUP(Z62,Auxiliar_Listas!$J$81:$K$82,2,0),REPT("0",11-LEN(AA62))&amp;AA62,REPT(" ",50),TEXT(AC62,"000"),REPT("0",14-LEN(AD62))&amp;AD62,TEXT(VLOOKUP(AE62,Auxiliar_Listas!$J$88:$K$95,2,0),"00"),AF62&amp;REPT(" ",20-LEN(AF62)),"*"),"")</f>
        <v/>
      </c>
    </row>
    <row r="63" spans="2:42" ht="30" customHeight="1" x14ac:dyDescent="0.25">
      <c r="B63" s="33">
        <v>3</v>
      </c>
      <c r="C63" s="40"/>
      <c r="D63" s="34"/>
      <c r="E63" s="35"/>
      <c r="F63" s="35"/>
      <c r="G63" s="34"/>
      <c r="H63" s="35"/>
      <c r="I63" s="36"/>
      <c r="J63" s="34"/>
      <c r="K63" s="34"/>
      <c r="L63" s="34"/>
      <c r="M63" s="37"/>
      <c r="N63" s="34"/>
      <c r="O63" s="37"/>
      <c r="P63" s="34"/>
      <c r="Q63" s="37"/>
      <c r="R63" s="65" t="str">
        <f t="shared" si="0"/>
        <v>Ok</v>
      </c>
      <c r="S63" s="34"/>
      <c r="T63" s="37"/>
      <c r="U63" s="34"/>
      <c r="V63" s="34"/>
      <c r="W63" s="38"/>
      <c r="X63" s="65" t="str">
        <f>IF(W63=Auxiliar_Listas!$F$77,"RG 2226/07 ","00")</f>
        <v>00</v>
      </c>
      <c r="Y63" s="39"/>
      <c r="Z63" s="34"/>
      <c r="AA63" s="34"/>
      <c r="AB63" s="34"/>
      <c r="AC63" s="36"/>
      <c r="AD63" s="36"/>
      <c r="AE63" s="40"/>
      <c r="AF63" s="52"/>
      <c r="AG63" s="54"/>
      <c r="AH63" s="54"/>
      <c r="AI63" s="54"/>
      <c r="AJ63" s="54"/>
      <c r="AK63" s="54"/>
      <c r="AL63" s="54"/>
      <c r="AP63" s="61" t="str">
        <f>IF(D63&lt;&gt;"",CONCATENATE(TEXT(B63,"00"),VLOOKUP(C63,Auxiliar_Listas!$C$76:$D$119,2,0),D63,TEXT(E63,"0000"),Auxiliar_Formulas!L33,G63&amp;REPT(" ",12-LEN(G63)),TEXT(H63,"0000"),TEXT(I63,"00000000000"),J63&amp;REPT(" ",40-LEN(J63)),K63&amp;REPT(" ",40-LEN(K63)),TEXT(L63,"0000000000000")&amp;TEXT(M63,"00"),TEXT(N63,"0000000000000")&amp;TEXT(O63,"00"),(REPT("0",13-LEN(P63))&amp;P63)&amp;TEXT(Q63,"00"),(REPT("0",13-LEN(S63))&amp;S63)&amp;TEXT(T63,"00"),TEXT(U63,"000000"),TEXT(V63,"000000"),TEXT(VLOOKUP(W63,Auxiliar_Listas!$F$76:$G$82,2,0),"00"),X63,TEXT(VLOOKUP(Y63,Auxiliar_Listas!$J$75:$K$76,2,0),"000"),VLOOKUP(Z63,Auxiliar_Listas!$J$81:$K$82,2,0),REPT("0",11-LEN(AA63))&amp;AA63,REPT(" ",50),TEXT(AC63,"000"),REPT("0",14-LEN(AD63))&amp;AD63,TEXT(VLOOKUP(AE63,Auxiliar_Listas!$J$88:$K$95,2,0),"00"),AF63&amp;REPT(" ",20-LEN(AF63)),"*"),"")</f>
        <v/>
      </c>
    </row>
    <row r="64" spans="2:42" ht="30" customHeight="1" x14ac:dyDescent="0.25">
      <c r="B64" s="33">
        <v>3</v>
      </c>
      <c r="C64" s="40"/>
      <c r="D64" s="34"/>
      <c r="E64" s="35"/>
      <c r="F64" s="35"/>
      <c r="G64" s="34"/>
      <c r="H64" s="35"/>
      <c r="I64" s="36"/>
      <c r="J64" s="34"/>
      <c r="K64" s="34"/>
      <c r="L64" s="34"/>
      <c r="M64" s="37"/>
      <c r="N64" s="34"/>
      <c r="O64" s="37"/>
      <c r="P64" s="34"/>
      <c r="Q64" s="37"/>
      <c r="R64" s="65" t="str">
        <f t="shared" si="0"/>
        <v>Ok</v>
      </c>
      <c r="S64" s="34"/>
      <c r="T64" s="37"/>
      <c r="U64" s="34"/>
      <c r="V64" s="34"/>
      <c r="W64" s="38"/>
      <c r="X64" s="65" t="str">
        <f>IF(W64=Auxiliar_Listas!$F$77,"RG 2226/07 ","00")</f>
        <v>00</v>
      </c>
      <c r="Y64" s="39"/>
      <c r="Z64" s="34"/>
      <c r="AA64" s="34"/>
      <c r="AB64" s="34"/>
      <c r="AC64" s="36"/>
      <c r="AD64" s="36"/>
      <c r="AE64" s="40"/>
      <c r="AF64" s="52"/>
      <c r="AG64" s="54"/>
      <c r="AH64" s="54"/>
      <c r="AI64" s="54"/>
      <c r="AJ64" s="54"/>
      <c r="AK64" s="54"/>
      <c r="AL64" s="54"/>
      <c r="AP64" s="61" t="str">
        <f>IF(D64&lt;&gt;"",CONCATENATE(TEXT(B64,"00"),VLOOKUP(C64,Auxiliar_Listas!$C$76:$D$119,2,0),D64,TEXT(E64,"0000"),Auxiliar_Formulas!L34,G64&amp;REPT(" ",12-LEN(G64)),TEXT(H64,"0000"),TEXT(I64,"00000000000"),J64&amp;REPT(" ",40-LEN(J64)),K64&amp;REPT(" ",40-LEN(K64)),TEXT(L64,"0000000000000")&amp;TEXT(M64,"00"),TEXT(N64,"0000000000000")&amp;TEXT(O64,"00"),(REPT("0",13-LEN(P64))&amp;P64)&amp;TEXT(Q64,"00"),(REPT("0",13-LEN(S64))&amp;S64)&amp;TEXT(T64,"00"),TEXT(U64,"000000"),TEXT(V64,"000000"),TEXT(VLOOKUP(W64,Auxiliar_Listas!$F$76:$G$82,2,0),"00"),X64,TEXT(VLOOKUP(Y64,Auxiliar_Listas!$J$75:$K$76,2,0),"000"),VLOOKUP(Z64,Auxiliar_Listas!$J$81:$K$82,2,0),REPT("0",11-LEN(AA64))&amp;AA64,REPT(" ",50),TEXT(AC64,"000"),REPT("0",14-LEN(AD64))&amp;AD64,TEXT(VLOOKUP(AE64,Auxiliar_Listas!$J$88:$K$95,2,0),"00"),AF64&amp;REPT(" ",20-LEN(AF64)),"*"),"")</f>
        <v/>
      </c>
    </row>
    <row r="65" spans="2:42" ht="30" customHeight="1" x14ac:dyDescent="0.25">
      <c r="B65" s="33">
        <v>3</v>
      </c>
      <c r="C65" s="40"/>
      <c r="D65" s="34"/>
      <c r="E65" s="35"/>
      <c r="F65" s="35"/>
      <c r="G65" s="34"/>
      <c r="H65" s="35"/>
      <c r="I65" s="36"/>
      <c r="J65" s="34"/>
      <c r="K65" s="34"/>
      <c r="L65" s="34"/>
      <c r="M65" s="37"/>
      <c r="N65" s="34"/>
      <c r="O65" s="37"/>
      <c r="P65" s="34"/>
      <c r="Q65" s="37"/>
      <c r="R65" s="65" t="str">
        <f t="shared" si="0"/>
        <v>Ok</v>
      </c>
      <c r="S65" s="34"/>
      <c r="T65" s="37"/>
      <c r="U65" s="34"/>
      <c r="V65" s="34"/>
      <c r="W65" s="38"/>
      <c r="X65" s="65" t="str">
        <f>IF(W65=Auxiliar_Listas!$F$77,"RG 2226/07 ","00")</f>
        <v>00</v>
      </c>
      <c r="Y65" s="39"/>
      <c r="Z65" s="34"/>
      <c r="AA65" s="34"/>
      <c r="AB65" s="34"/>
      <c r="AC65" s="36"/>
      <c r="AD65" s="36"/>
      <c r="AE65" s="40"/>
      <c r="AF65" s="52"/>
      <c r="AG65" s="54"/>
      <c r="AH65" s="54"/>
      <c r="AI65" s="54"/>
      <c r="AJ65" s="54"/>
      <c r="AK65" s="54"/>
      <c r="AL65" s="54"/>
      <c r="AP65" s="61" t="str">
        <f>IF(D65&lt;&gt;"",CONCATENATE(TEXT(B65,"00"),VLOOKUP(C65,Auxiliar_Listas!$C$76:$D$119,2,0),D65,TEXT(E65,"0000"),Auxiliar_Formulas!L35,G65&amp;REPT(" ",12-LEN(G65)),TEXT(H65,"0000"),TEXT(I65,"00000000000"),J65&amp;REPT(" ",40-LEN(J65)),K65&amp;REPT(" ",40-LEN(K65)),TEXT(L65,"0000000000000")&amp;TEXT(M65,"00"),TEXT(N65,"0000000000000")&amp;TEXT(O65,"00"),(REPT("0",13-LEN(P65))&amp;P65)&amp;TEXT(Q65,"00"),(REPT("0",13-LEN(S65))&amp;S65)&amp;TEXT(T65,"00"),TEXT(U65,"000000"),TEXT(V65,"000000"),TEXT(VLOOKUP(W65,Auxiliar_Listas!$F$76:$G$82,2,0),"00"),X65,TEXT(VLOOKUP(Y65,Auxiliar_Listas!$J$75:$K$76,2,0),"000"),VLOOKUP(Z65,Auxiliar_Listas!$J$81:$K$82,2,0),REPT("0",11-LEN(AA65))&amp;AA65,REPT(" ",50),TEXT(AC65,"000"),REPT("0",14-LEN(AD65))&amp;AD65,TEXT(VLOOKUP(AE65,Auxiliar_Listas!$J$88:$K$95,2,0),"00"),AF65&amp;REPT(" ",20-LEN(AF65)),"*"),"")</f>
        <v/>
      </c>
    </row>
    <row r="66" spans="2:42" ht="30" customHeight="1" x14ac:dyDescent="0.25">
      <c r="B66" s="33">
        <v>3</v>
      </c>
      <c r="C66" s="40"/>
      <c r="D66" s="34"/>
      <c r="E66" s="35"/>
      <c r="F66" s="35"/>
      <c r="G66" s="34"/>
      <c r="H66" s="35"/>
      <c r="I66" s="36"/>
      <c r="J66" s="34"/>
      <c r="K66" s="34"/>
      <c r="L66" s="34"/>
      <c r="M66" s="37"/>
      <c r="N66" s="34"/>
      <c r="O66" s="37"/>
      <c r="P66" s="34"/>
      <c r="Q66" s="37"/>
      <c r="R66" s="65" t="str">
        <f t="shared" si="0"/>
        <v>Ok</v>
      </c>
      <c r="S66" s="34"/>
      <c r="T66" s="37"/>
      <c r="U66" s="34"/>
      <c r="V66" s="34"/>
      <c r="W66" s="38"/>
      <c r="X66" s="65" t="str">
        <f>IF(W66=Auxiliar_Listas!$F$77,"RG 2226/07 ","00")</f>
        <v>00</v>
      </c>
      <c r="Y66" s="39"/>
      <c r="Z66" s="34"/>
      <c r="AA66" s="34"/>
      <c r="AB66" s="34"/>
      <c r="AC66" s="36"/>
      <c r="AD66" s="36"/>
      <c r="AE66" s="40"/>
      <c r="AF66" s="52"/>
      <c r="AG66" s="54"/>
      <c r="AH66" s="54"/>
      <c r="AI66" s="54"/>
      <c r="AJ66" s="54"/>
      <c r="AK66" s="54"/>
      <c r="AL66" s="54"/>
      <c r="AP66" s="61" t="str">
        <f>IF(D66&lt;&gt;"",CONCATENATE(TEXT(B66,"00"),VLOOKUP(C66,Auxiliar_Listas!$C$76:$D$119,2,0),D66,TEXT(E66,"0000"),Auxiliar_Formulas!L36,G66&amp;REPT(" ",12-LEN(G66)),TEXT(H66,"0000"),TEXT(I66,"00000000000"),J66&amp;REPT(" ",40-LEN(J66)),K66&amp;REPT(" ",40-LEN(K66)),TEXT(L66,"0000000000000")&amp;TEXT(M66,"00"),TEXT(N66,"0000000000000")&amp;TEXT(O66,"00"),(REPT("0",13-LEN(P66))&amp;P66)&amp;TEXT(Q66,"00"),(REPT("0",13-LEN(S66))&amp;S66)&amp;TEXT(T66,"00"),TEXT(U66,"000000"),TEXT(V66,"000000"),TEXT(VLOOKUP(W66,Auxiliar_Listas!$F$76:$G$82,2,0),"00"),X66,TEXT(VLOOKUP(Y66,Auxiliar_Listas!$J$75:$K$76,2,0),"000"),VLOOKUP(Z66,Auxiliar_Listas!$J$81:$K$82,2,0),REPT("0",11-LEN(AA66))&amp;AA66,REPT(" ",50),TEXT(AC66,"000"),REPT("0",14-LEN(AD66))&amp;AD66,TEXT(VLOOKUP(AE66,Auxiliar_Listas!$J$88:$K$95,2,0),"00"),AF66&amp;REPT(" ",20-LEN(AF66)),"*"),"")</f>
        <v/>
      </c>
    </row>
    <row r="67" spans="2:42" ht="30" customHeight="1" x14ac:dyDescent="0.25">
      <c r="B67" s="33">
        <v>3</v>
      </c>
      <c r="C67" s="40"/>
      <c r="D67" s="34"/>
      <c r="E67" s="35"/>
      <c r="F67" s="35"/>
      <c r="G67" s="34"/>
      <c r="H67" s="35"/>
      <c r="I67" s="36"/>
      <c r="J67" s="34"/>
      <c r="K67" s="34"/>
      <c r="L67" s="34"/>
      <c r="M67" s="37"/>
      <c r="N67" s="34"/>
      <c r="O67" s="37"/>
      <c r="P67" s="34"/>
      <c r="Q67" s="37"/>
      <c r="R67" s="65" t="str">
        <f t="shared" si="0"/>
        <v>Ok</v>
      </c>
      <c r="S67" s="34"/>
      <c r="T67" s="37"/>
      <c r="U67" s="34"/>
      <c r="V67" s="34"/>
      <c r="W67" s="38"/>
      <c r="X67" s="65" t="str">
        <f>IF(W67=Auxiliar_Listas!$F$77,"RG 2226/07 ","00")</f>
        <v>00</v>
      </c>
      <c r="Y67" s="39"/>
      <c r="Z67" s="34"/>
      <c r="AA67" s="34"/>
      <c r="AB67" s="34"/>
      <c r="AC67" s="36"/>
      <c r="AD67" s="36"/>
      <c r="AE67" s="40"/>
      <c r="AF67" s="52"/>
      <c r="AG67" s="54"/>
      <c r="AH67" s="54"/>
      <c r="AI67" s="54"/>
      <c r="AJ67" s="54"/>
      <c r="AK67" s="54"/>
      <c r="AL67" s="54"/>
      <c r="AP67" s="61" t="str">
        <f>IF(D67&lt;&gt;"",CONCATENATE(TEXT(B67,"00"),VLOOKUP(C67,Auxiliar_Listas!$C$76:$D$119,2,0),D67,TEXT(E67,"0000"),Auxiliar_Formulas!L37,G67&amp;REPT(" ",12-LEN(G67)),TEXT(H67,"0000"),TEXT(I67,"00000000000"),J67&amp;REPT(" ",40-LEN(J67)),K67&amp;REPT(" ",40-LEN(K67)),TEXT(L67,"0000000000000")&amp;TEXT(M67,"00"),TEXT(N67,"0000000000000")&amp;TEXT(O67,"00"),(REPT("0",13-LEN(P67))&amp;P67)&amp;TEXT(Q67,"00"),(REPT("0",13-LEN(S67))&amp;S67)&amp;TEXT(T67,"00"),TEXT(U67,"000000"),TEXT(V67,"000000"),TEXT(VLOOKUP(W67,Auxiliar_Listas!$F$76:$G$82,2,0),"00"),X67,TEXT(VLOOKUP(Y67,Auxiliar_Listas!$J$75:$K$76,2,0),"000"),VLOOKUP(Z67,Auxiliar_Listas!$J$81:$K$82,2,0),REPT("0",11-LEN(AA67))&amp;AA67,REPT(" ",50),TEXT(AC67,"000"),REPT("0",14-LEN(AD67))&amp;AD67,TEXT(VLOOKUP(AE67,Auxiliar_Listas!$J$88:$K$95,2,0),"00"),AF67&amp;REPT(" ",20-LEN(AF67)),"*"),"")</f>
        <v/>
      </c>
    </row>
    <row r="68" spans="2:42" ht="30" customHeight="1" x14ac:dyDescent="0.25">
      <c r="B68" s="33">
        <v>3</v>
      </c>
      <c r="C68" s="40"/>
      <c r="D68" s="34"/>
      <c r="E68" s="35"/>
      <c r="F68" s="35"/>
      <c r="G68" s="34"/>
      <c r="H68" s="35"/>
      <c r="I68" s="36"/>
      <c r="J68" s="34"/>
      <c r="K68" s="34"/>
      <c r="L68" s="34"/>
      <c r="M68" s="37"/>
      <c r="N68" s="34"/>
      <c r="O68" s="37"/>
      <c r="P68" s="34"/>
      <c r="Q68" s="37"/>
      <c r="R68" s="65" t="str">
        <f t="shared" si="0"/>
        <v>Ok</v>
      </c>
      <c r="S68" s="34"/>
      <c r="T68" s="37"/>
      <c r="U68" s="34"/>
      <c r="V68" s="34"/>
      <c r="W68" s="38"/>
      <c r="X68" s="65" t="str">
        <f>IF(W68=Auxiliar_Listas!$F$77,"RG 2226/07 ","00")</f>
        <v>00</v>
      </c>
      <c r="Y68" s="39"/>
      <c r="Z68" s="34"/>
      <c r="AA68" s="34"/>
      <c r="AB68" s="34"/>
      <c r="AC68" s="36"/>
      <c r="AD68" s="36"/>
      <c r="AE68" s="40"/>
      <c r="AF68" s="52"/>
      <c r="AG68" s="54"/>
      <c r="AH68" s="54"/>
      <c r="AI68" s="54"/>
      <c r="AJ68" s="54"/>
      <c r="AK68" s="54"/>
      <c r="AL68" s="54"/>
      <c r="AP68" s="61" t="str">
        <f>IF(D68&lt;&gt;"",CONCATENATE(TEXT(B68,"00"),VLOOKUP(C68,Auxiliar_Listas!$C$76:$D$119,2,0),D68,TEXT(E68,"0000"),Auxiliar_Formulas!L38,G68&amp;REPT(" ",12-LEN(G68)),TEXT(H68,"0000"),TEXT(I68,"00000000000"),J68&amp;REPT(" ",40-LEN(J68)),K68&amp;REPT(" ",40-LEN(K68)),TEXT(L68,"0000000000000")&amp;TEXT(M68,"00"),TEXT(N68,"0000000000000")&amp;TEXT(O68,"00"),(REPT("0",13-LEN(P68))&amp;P68)&amp;TEXT(Q68,"00"),(REPT("0",13-LEN(S68))&amp;S68)&amp;TEXT(T68,"00"),TEXT(U68,"000000"),TEXT(V68,"000000"),TEXT(VLOOKUP(W68,Auxiliar_Listas!$F$76:$G$82,2,0),"00"),X68,TEXT(VLOOKUP(Y68,Auxiliar_Listas!$J$75:$K$76,2,0),"000"),VLOOKUP(Z68,Auxiliar_Listas!$J$81:$K$82,2,0),REPT("0",11-LEN(AA68))&amp;AA68,REPT(" ",50),TEXT(AC68,"000"),REPT("0",14-LEN(AD68))&amp;AD68,TEXT(VLOOKUP(AE68,Auxiliar_Listas!$J$88:$K$95,2,0),"00"),AF68&amp;REPT(" ",20-LEN(AF68)),"*"),"")</f>
        <v/>
      </c>
    </row>
    <row r="69" spans="2:42" ht="30" customHeight="1" x14ac:dyDescent="0.25">
      <c r="B69" s="33">
        <v>3</v>
      </c>
      <c r="C69" s="40"/>
      <c r="D69" s="34"/>
      <c r="E69" s="35"/>
      <c r="F69" s="35"/>
      <c r="G69" s="34"/>
      <c r="H69" s="35"/>
      <c r="I69" s="36"/>
      <c r="J69" s="34"/>
      <c r="K69" s="34"/>
      <c r="L69" s="34"/>
      <c r="M69" s="37"/>
      <c r="N69" s="34"/>
      <c r="O69" s="37"/>
      <c r="P69" s="34"/>
      <c r="Q69" s="37"/>
      <c r="R69" s="65" t="str">
        <f t="shared" si="0"/>
        <v>Ok</v>
      </c>
      <c r="S69" s="34"/>
      <c r="T69" s="37"/>
      <c r="U69" s="34"/>
      <c r="V69" s="34"/>
      <c r="W69" s="38"/>
      <c r="X69" s="65" t="str">
        <f>IF(W69=Auxiliar_Listas!$F$77,"RG 2226/07 ","00")</f>
        <v>00</v>
      </c>
      <c r="Y69" s="39"/>
      <c r="Z69" s="34"/>
      <c r="AA69" s="34"/>
      <c r="AB69" s="34"/>
      <c r="AC69" s="36"/>
      <c r="AD69" s="36"/>
      <c r="AE69" s="40"/>
      <c r="AF69" s="52"/>
      <c r="AG69" s="54"/>
      <c r="AH69" s="54"/>
      <c r="AI69" s="54"/>
      <c r="AJ69" s="54"/>
      <c r="AK69" s="54"/>
      <c r="AL69" s="54"/>
      <c r="AP69" s="61" t="str">
        <f>IF(D69&lt;&gt;"",CONCATENATE(TEXT(B69,"00"),VLOOKUP(C69,Auxiliar_Listas!$C$76:$D$119,2,0),D69,TEXT(E69,"0000"),Auxiliar_Formulas!L39,G69&amp;REPT(" ",12-LEN(G69)),TEXT(H69,"0000"),TEXT(I69,"00000000000"),J69&amp;REPT(" ",40-LEN(J69)),K69&amp;REPT(" ",40-LEN(K69)),TEXT(L69,"0000000000000")&amp;TEXT(M69,"00"),TEXT(N69,"0000000000000")&amp;TEXT(O69,"00"),(REPT("0",13-LEN(P69))&amp;P69)&amp;TEXT(Q69,"00"),(REPT("0",13-LEN(S69))&amp;S69)&amp;TEXT(T69,"00"),TEXT(U69,"000000"),TEXT(V69,"000000"),TEXT(VLOOKUP(W69,Auxiliar_Listas!$F$76:$G$82,2,0),"00"),X69,TEXT(VLOOKUP(Y69,Auxiliar_Listas!$J$75:$K$76,2,0),"000"),VLOOKUP(Z69,Auxiliar_Listas!$J$81:$K$82,2,0),REPT("0",11-LEN(AA69))&amp;AA69,REPT(" ",50),TEXT(AC69,"000"),REPT("0",14-LEN(AD69))&amp;AD69,TEXT(VLOOKUP(AE69,Auxiliar_Listas!$J$88:$K$95,2,0),"00"),AF69&amp;REPT(" ",20-LEN(AF69)),"*"),"")</f>
        <v/>
      </c>
    </row>
    <row r="70" spans="2:42" ht="30" customHeight="1" x14ac:dyDescent="0.25">
      <c r="B70" s="33">
        <v>3</v>
      </c>
      <c r="C70" s="40"/>
      <c r="D70" s="34"/>
      <c r="E70" s="35"/>
      <c r="F70" s="35"/>
      <c r="G70" s="34"/>
      <c r="H70" s="35"/>
      <c r="I70" s="36"/>
      <c r="J70" s="34"/>
      <c r="K70" s="34"/>
      <c r="L70" s="34"/>
      <c r="M70" s="37"/>
      <c r="N70" s="34"/>
      <c r="O70" s="37"/>
      <c r="P70" s="34"/>
      <c r="Q70" s="37"/>
      <c r="R70" s="65" t="str">
        <f t="shared" si="0"/>
        <v>Ok</v>
      </c>
      <c r="S70" s="34"/>
      <c r="T70" s="37"/>
      <c r="U70" s="34"/>
      <c r="V70" s="34"/>
      <c r="W70" s="38"/>
      <c r="X70" s="65" t="str">
        <f>IF(W70=Auxiliar_Listas!$F$77,"RG 2226/07 ","00")</f>
        <v>00</v>
      </c>
      <c r="Y70" s="39"/>
      <c r="Z70" s="34"/>
      <c r="AA70" s="34"/>
      <c r="AB70" s="34"/>
      <c r="AC70" s="36"/>
      <c r="AD70" s="36"/>
      <c r="AE70" s="40"/>
      <c r="AF70" s="52"/>
      <c r="AG70" s="54"/>
      <c r="AH70" s="54"/>
      <c r="AI70" s="54"/>
      <c r="AJ70" s="54"/>
      <c r="AK70" s="54"/>
      <c r="AL70" s="54"/>
      <c r="AP70" s="61" t="str">
        <f>IF(D70&lt;&gt;"",CONCATENATE(TEXT(B70,"00"),VLOOKUP(C70,Auxiliar_Listas!$C$76:$D$119,2,0),D70,TEXT(E70,"0000"),Auxiliar_Formulas!L40,G70&amp;REPT(" ",12-LEN(G70)),TEXT(H70,"0000"),TEXT(I70,"00000000000"),J70&amp;REPT(" ",40-LEN(J70)),K70&amp;REPT(" ",40-LEN(K70)),TEXT(L70,"0000000000000")&amp;TEXT(M70,"00"),TEXT(N70,"0000000000000")&amp;TEXT(O70,"00"),(REPT("0",13-LEN(P70))&amp;P70)&amp;TEXT(Q70,"00"),(REPT("0",13-LEN(S70))&amp;S70)&amp;TEXT(T70,"00"),TEXT(U70,"000000"),TEXT(V70,"000000"),TEXT(VLOOKUP(W70,Auxiliar_Listas!$F$76:$G$82,2,0),"00"),X70,TEXT(VLOOKUP(Y70,Auxiliar_Listas!$J$75:$K$76,2,0),"000"),VLOOKUP(Z70,Auxiliar_Listas!$J$81:$K$82,2,0),REPT("0",11-LEN(AA70))&amp;AA70,REPT(" ",50),TEXT(AC70,"000"),REPT("0",14-LEN(AD70))&amp;AD70,TEXT(VLOOKUP(AE70,Auxiliar_Listas!$J$88:$K$95,2,0),"00"),AF70&amp;REPT(" ",20-LEN(AF70)),"*"),"")</f>
        <v/>
      </c>
    </row>
    <row r="71" spans="2:42" ht="30" customHeight="1" x14ac:dyDescent="0.25">
      <c r="B71" s="33">
        <v>3</v>
      </c>
      <c r="C71" s="40"/>
      <c r="D71" s="34"/>
      <c r="E71" s="35"/>
      <c r="F71" s="35"/>
      <c r="G71" s="34"/>
      <c r="H71" s="35"/>
      <c r="I71" s="36"/>
      <c r="J71" s="34"/>
      <c r="K71" s="34"/>
      <c r="L71" s="34"/>
      <c r="M71" s="37"/>
      <c r="N71" s="34"/>
      <c r="O71" s="37"/>
      <c r="P71" s="34"/>
      <c r="Q71" s="37"/>
      <c r="R71" s="65" t="str">
        <f t="shared" si="0"/>
        <v>Ok</v>
      </c>
      <c r="S71" s="34"/>
      <c r="T71" s="37"/>
      <c r="U71" s="34"/>
      <c r="V71" s="34"/>
      <c r="W71" s="38"/>
      <c r="X71" s="65" t="str">
        <f>IF(W71=Auxiliar_Listas!$F$77,"RG 2226/07 ","00")</f>
        <v>00</v>
      </c>
      <c r="Y71" s="39"/>
      <c r="Z71" s="34"/>
      <c r="AA71" s="34"/>
      <c r="AB71" s="34"/>
      <c r="AC71" s="36"/>
      <c r="AD71" s="36"/>
      <c r="AE71" s="40"/>
      <c r="AF71" s="52"/>
      <c r="AG71" s="54"/>
      <c r="AH71" s="54"/>
      <c r="AI71" s="54"/>
      <c r="AJ71" s="54"/>
      <c r="AK71" s="54"/>
      <c r="AL71" s="54"/>
      <c r="AP71" s="61" t="str">
        <f>IF(D71&lt;&gt;"",CONCATENATE(TEXT(B71,"00"),VLOOKUP(C71,Auxiliar_Listas!$C$76:$D$119,2,0),D71,TEXT(E71,"0000"),Auxiliar_Formulas!L41,G71&amp;REPT(" ",12-LEN(G71)),TEXT(H71,"0000"),TEXT(I71,"00000000000"),J71&amp;REPT(" ",40-LEN(J71)),K71&amp;REPT(" ",40-LEN(K71)),TEXT(L71,"0000000000000")&amp;TEXT(M71,"00"),TEXT(N71,"0000000000000")&amp;TEXT(O71,"00"),(REPT("0",13-LEN(P71))&amp;P71)&amp;TEXT(Q71,"00"),(REPT("0",13-LEN(S71))&amp;S71)&amp;TEXT(T71,"00"),TEXT(U71,"000000"),TEXT(V71,"000000"),TEXT(VLOOKUP(W71,Auxiliar_Listas!$F$76:$G$82,2,0),"00"),X71,TEXT(VLOOKUP(Y71,Auxiliar_Listas!$J$75:$K$76,2,0),"000"),VLOOKUP(Z71,Auxiliar_Listas!$J$81:$K$82,2,0),REPT("0",11-LEN(AA71))&amp;AA71,REPT(" ",50),TEXT(AC71,"000"),REPT("0",14-LEN(AD71))&amp;AD71,TEXT(VLOOKUP(AE71,Auxiliar_Listas!$J$88:$K$95,2,0),"00"),AF71&amp;REPT(" ",20-LEN(AF71)),"*"),"")</f>
        <v/>
      </c>
    </row>
    <row r="72" spans="2:42" ht="30" customHeight="1" x14ac:dyDescent="0.25">
      <c r="B72" s="33">
        <v>3</v>
      </c>
      <c r="C72" s="40"/>
      <c r="D72" s="34"/>
      <c r="E72" s="35"/>
      <c r="F72" s="35"/>
      <c r="G72" s="34"/>
      <c r="H72" s="35"/>
      <c r="I72" s="36"/>
      <c r="J72" s="34"/>
      <c r="K72" s="34"/>
      <c r="L72" s="34"/>
      <c r="M72" s="37"/>
      <c r="N72" s="34"/>
      <c r="O72" s="37"/>
      <c r="P72" s="34"/>
      <c r="Q72" s="37"/>
      <c r="R72" s="65" t="str">
        <f t="shared" si="0"/>
        <v>Ok</v>
      </c>
      <c r="S72" s="34"/>
      <c r="T72" s="37"/>
      <c r="U72" s="34"/>
      <c r="V72" s="34"/>
      <c r="W72" s="38"/>
      <c r="X72" s="65" t="str">
        <f>IF(W72=Auxiliar_Listas!$F$77,"RG 2226/07 ","00")</f>
        <v>00</v>
      </c>
      <c r="Y72" s="39"/>
      <c r="Z72" s="34"/>
      <c r="AA72" s="34"/>
      <c r="AB72" s="34"/>
      <c r="AC72" s="36"/>
      <c r="AD72" s="36"/>
      <c r="AE72" s="40"/>
      <c r="AF72" s="52"/>
      <c r="AG72" s="54"/>
      <c r="AH72" s="54"/>
      <c r="AI72" s="54"/>
      <c r="AJ72" s="54"/>
      <c r="AK72" s="54"/>
      <c r="AL72" s="54"/>
      <c r="AP72" s="61" t="str">
        <f>IF(D72&lt;&gt;"",CONCATENATE(TEXT(B72,"00"),VLOOKUP(C72,Auxiliar_Listas!$C$76:$D$119,2,0),D72,TEXT(E72,"0000"),Auxiliar_Formulas!L42,G72&amp;REPT(" ",12-LEN(G72)),TEXT(H72,"0000"),TEXT(I72,"00000000000"),J72&amp;REPT(" ",40-LEN(J72)),K72&amp;REPT(" ",40-LEN(K72)),TEXT(L72,"0000000000000")&amp;TEXT(M72,"00"),TEXT(N72,"0000000000000")&amp;TEXT(O72,"00"),(REPT("0",13-LEN(P72))&amp;P72)&amp;TEXT(Q72,"00"),(REPT("0",13-LEN(S72))&amp;S72)&amp;TEXT(T72,"00"),TEXT(U72,"000000"),TEXT(V72,"000000"),TEXT(VLOOKUP(W72,Auxiliar_Listas!$F$76:$G$82,2,0),"00"),X72,TEXT(VLOOKUP(Y72,Auxiliar_Listas!$J$75:$K$76,2,0),"000"),VLOOKUP(Z72,Auxiliar_Listas!$J$81:$K$82,2,0),REPT("0",11-LEN(AA72))&amp;AA72,REPT(" ",50),TEXT(AC72,"000"),REPT("0",14-LEN(AD72))&amp;AD72,TEXT(VLOOKUP(AE72,Auxiliar_Listas!$J$88:$K$95,2,0),"00"),AF72&amp;REPT(" ",20-LEN(AF72)),"*"),"")</f>
        <v/>
      </c>
    </row>
    <row r="73" spans="2:42" ht="30" customHeight="1" x14ac:dyDescent="0.25">
      <c r="B73" s="33">
        <v>3</v>
      </c>
      <c r="C73" s="40"/>
      <c r="D73" s="34"/>
      <c r="E73" s="35"/>
      <c r="F73" s="35"/>
      <c r="G73" s="34"/>
      <c r="H73" s="35"/>
      <c r="I73" s="36"/>
      <c r="J73" s="34"/>
      <c r="K73" s="34"/>
      <c r="L73" s="34"/>
      <c r="M73" s="37"/>
      <c r="N73" s="34"/>
      <c r="O73" s="37"/>
      <c r="P73" s="34"/>
      <c r="Q73" s="37"/>
      <c r="R73" s="65" t="str">
        <f t="shared" si="0"/>
        <v>Ok</v>
      </c>
      <c r="S73" s="34"/>
      <c r="T73" s="37"/>
      <c r="U73" s="34"/>
      <c r="V73" s="34"/>
      <c r="W73" s="38"/>
      <c r="X73" s="65" t="str">
        <f>IF(W73=Auxiliar_Listas!$F$77,"RG 2226/07 ","00")</f>
        <v>00</v>
      </c>
      <c r="Y73" s="39"/>
      <c r="Z73" s="34"/>
      <c r="AA73" s="34"/>
      <c r="AB73" s="34"/>
      <c r="AC73" s="36"/>
      <c r="AD73" s="36"/>
      <c r="AE73" s="40"/>
      <c r="AF73" s="52"/>
      <c r="AG73" s="54"/>
      <c r="AH73" s="54"/>
      <c r="AI73" s="54"/>
      <c r="AJ73" s="54"/>
      <c r="AK73" s="54"/>
      <c r="AL73" s="54"/>
      <c r="AP73" s="61" t="str">
        <f>IF(D73&lt;&gt;"",CONCATENATE(TEXT(B73,"00"),VLOOKUP(C73,Auxiliar_Listas!$C$76:$D$119,2,0),D73,TEXT(E73,"0000"),Auxiliar_Formulas!L43,G73&amp;REPT(" ",12-LEN(G73)),TEXT(H73,"0000"),TEXT(I73,"00000000000"),J73&amp;REPT(" ",40-LEN(J73)),K73&amp;REPT(" ",40-LEN(K73)),TEXT(L73,"0000000000000")&amp;TEXT(M73,"00"),TEXT(N73,"0000000000000")&amp;TEXT(O73,"00"),(REPT("0",13-LEN(P73))&amp;P73)&amp;TEXT(Q73,"00"),(REPT("0",13-LEN(S73))&amp;S73)&amp;TEXT(T73,"00"),TEXT(U73,"000000"),TEXT(V73,"000000"),TEXT(VLOOKUP(W73,Auxiliar_Listas!$F$76:$G$82,2,0),"00"),X73,TEXT(VLOOKUP(Y73,Auxiliar_Listas!$J$75:$K$76,2,0),"000"),VLOOKUP(Z73,Auxiliar_Listas!$J$81:$K$82,2,0),REPT("0",11-LEN(AA73))&amp;AA73,REPT(" ",50),TEXT(AC73,"000"),REPT("0",14-LEN(AD73))&amp;AD73,TEXT(VLOOKUP(AE73,Auxiliar_Listas!$J$88:$K$95,2,0),"00"),AF73&amp;REPT(" ",20-LEN(AF73)),"*"),"")</f>
        <v/>
      </c>
    </row>
    <row r="74" spans="2:42" ht="30" customHeight="1" x14ac:dyDescent="0.25">
      <c r="B74" s="33">
        <v>3</v>
      </c>
      <c r="C74" s="40"/>
      <c r="D74" s="34"/>
      <c r="E74" s="35"/>
      <c r="F74" s="35"/>
      <c r="G74" s="34"/>
      <c r="H74" s="35"/>
      <c r="I74" s="36"/>
      <c r="J74" s="34"/>
      <c r="K74" s="34"/>
      <c r="L74" s="34"/>
      <c r="M74" s="37"/>
      <c r="N74" s="34"/>
      <c r="O74" s="37"/>
      <c r="P74" s="34"/>
      <c r="Q74" s="37"/>
      <c r="R74" s="65" t="str">
        <f t="shared" si="0"/>
        <v>Ok</v>
      </c>
      <c r="S74" s="34"/>
      <c r="T74" s="37"/>
      <c r="U74" s="34"/>
      <c r="V74" s="34"/>
      <c r="W74" s="38"/>
      <c r="X74" s="65" t="str">
        <f>IF(W74=Auxiliar_Listas!$F$77,"RG 2226/07 ","00")</f>
        <v>00</v>
      </c>
      <c r="Y74" s="39"/>
      <c r="Z74" s="34"/>
      <c r="AA74" s="34"/>
      <c r="AB74" s="34"/>
      <c r="AC74" s="36"/>
      <c r="AD74" s="36"/>
      <c r="AE74" s="40"/>
      <c r="AF74" s="52"/>
      <c r="AG74" s="54"/>
      <c r="AH74" s="54"/>
      <c r="AI74" s="54"/>
      <c r="AJ74" s="54"/>
      <c r="AK74" s="54"/>
      <c r="AL74" s="54"/>
      <c r="AP74" s="61" t="str">
        <f>IF(D74&lt;&gt;"",CONCATENATE(TEXT(B74,"00"),VLOOKUP(C74,Auxiliar_Listas!$C$76:$D$119,2,0),D74,TEXT(E74,"0000"),Auxiliar_Formulas!L44,G74&amp;REPT(" ",12-LEN(G74)),TEXT(H74,"0000"),TEXT(I74,"00000000000"),J74&amp;REPT(" ",40-LEN(J74)),K74&amp;REPT(" ",40-LEN(K74)),TEXT(L74,"0000000000000")&amp;TEXT(M74,"00"),TEXT(N74,"0000000000000")&amp;TEXT(O74,"00"),(REPT("0",13-LEN(P74))&amp;P74)&amp;TEXT(Q74,"00"),(REPT("0",13-LEN(S74))&amp;S74)&amp;TEXT(T74,"00"),TEXT(U74,"000000"),TEXT(V74,"000000"),TEXT(VLOOKUP(W74,Auxiliar_Listas!$F$76:$G$82,2,0),"00"),X74,TEXT(VLOOKUP(Y74,Auxiliar_Listas!$J$75:$K$76,2,0),"000"),VLOOKUP(Z74,Auxiliar_Listas!$J$81:$K$82,2,0),REPT("0",11-LEN(AA74))&amp;AA74,REPT(" ",50),TEXT(AC74,"000"),REPT("0",14-LEN(AD74))&amp;AD74,TEXT(VLOOKUP(AE74,Auxiliar_Listas!$J$88:$K$95,2,0),"00"),AF74&amp;REPT(" ",20-LEN(AF74)),"*"),"")</f>
        <v/>
      </c>
    </row>
    <row r="75" spans="2:42" ht="30" customHeight="1" x14ac:dyDescent="0.25">
      <c r="B75" s="33">
        <v>3</v>
      </c>
      <c r="C75" s="40"/>
      <c r="D75" s="34"/>
      <c r="E75" s="35"/>
      <c r="F75" s="35"/>
      <c r="G75" s="34"/>
      <c r="H75" s="35"/>
      <c r="I75" s="36"/>
      <c r="J75" s="34"/>
      <c r="K75" s="34"/>
      <c r="L75" s="34"/>
      <c r="M75" s="37"/>
      <c r="N75" s="34"/>
      <c r="O75" s="37"/>
      <c r="P75" s="34"/>
      <c r="Q75" s="37"/>
      <c r="R75" s="65" t="str">
        <f t="shared" si="0"/>
        <v>Ok</v>
      </c>
      <c r="S75" s="34"/>
      <c r="T75" s="37"/>
      <c r="U75" s="34"/>
      <c r="V75" s="34"/>
      <c r="W75" s="38"/>
      <c r="X75" s="65" t="str">
        <f>IF(W75=Auxiliar_Listas!$F$77,"RG 2226/07 ","00")</f>
        <v>00</v>
      </c>
      <c r="Y75" s="39"/>
      <c r="Z75" s="34"/>
      <c r="AA75" s="34"/>
      <c r="AB75" s="34"/>
      <c r="AC75" s="36"/>
      <c r="AD75" s="36"/>
      <c r="AE75" s="40"/>
      <c r="AF75" s="52"/>
      <c r="AG75" s="54"/>
      <c r="AH75" s="54"/>
      <c r="AI75" s="54"/>
      <c r="AJ75" s="54"/>
      <c r="AK75" s="54"/>
      <c r="AL75" s="54"/>
      <c r="AP75" s="61" t="str">
        <f>IF(D75&lt;&gt;"",CONCATENATE(TEXT(B75,"00"),VLOOKUP(C75,Auxiliar_Listas!$C$76:$D$119,2,0),D75,TEXT(E75,"0000"),Auxiliar_Formulas!L45,G75&amp;REPT(" ",12-LEN(G75)),TEXT(H75,"0000"),TEXT(I75,"00000000000"),J75&amp;REPT(" ",40-LEN(J75)),K75&amp;REPT(" ",40-LEN(K75)),TEXT(L75,"0000000000000")&amp;TEXT(M75,"00"),TEXT(N75,"0000000000000")&amp;TEXT(O75,"00"),(REPT("0",13-LEN(P75))&amp;P75)&amp;TEXT(Q75,"00"),(REPT("0",13-LEN(S75))&amp;S75)&amp;TEXT(T75,"00"),TEXT(U75,"000000"),TEXT(V75,"000000"),TEXT(VLOOKUP(W75,Auxiliar_Listas!$F$76:$G$82,2,0),"00"),X75,TEXT(VLOOKUP(Y75,Auxiliar_Listas!$J$75:$K$76,2,0),"000"),VLOOKUP(Z75,Auxiliar_Listas!$J$81:$K$82,2,0),REPT("0",11-LEN(AA75))&amp;AA75,REPT(" ",50),TEXT(AC75,"000"),REPT("0",14-LEN(AD75))&amp;AD75,TEXT(VLOOKUP(AE75,Auxiliar_Listas!$J$88:$K$95,2,0),"00"),AF75&amp;REPT(" ",20-LEN(AF75)),"*"),"")</f>
        <v/>
      </c>
    </row>
    <row r="76" spans="2:42" ht="30" customHeight="1" x14ac:dyDescent="0.25">
      <c r="B76" s="33">
        <v>3</v>
      </c>
      <c r="C76" s="40"/>
      <c r="D76" s="34"/>
      <c r="E76" s="35"/>
      <c r="F76" s="35"/>
      <c r="G76" s="34"/>
      <c r="H76" s="35"/>
      <c r="I76" s="36"/>
      <c r="J76" s="34"/>
      <c r="K76" s="34"/>
      <c r="L76" s="34"/>
      <c r="M76" s="37"/>
      <c r="N76" s="34"/>
      <c r="O76" s="37"/>
      <c r="P76" s="34"/>
      <c r="Q76" s="37"/>
      <c r="R76" s="65" t="str">
        <f t="shared" si="0"/>
        <v>Ok</v>
      </c>
      <c r="S76" s="34"/>
      <c r="T76" s="37"/>
      <c r="U76" s="34"/>
      <c r="V76" s="34"/>
      <c r="W76" s="38"/>
      <c r="X76" s="65" t="str">
        <f>IF(W76=Auxiliar_Listas!$F$77,"RG 2226/07 ","00")</f>
        <v>00</v>
      </c>
      <c r="Y76" s="39"/>
      <c r="Z76" s="34"/>
      <c r="AA76" s="34"/>
      <c r="AB76" s="34"/>
      <c r="AC76" s="36"/>
      <c r="AD76" s="36"/>
      <c r="AE76" s="40"/>
      <c r="AF76" s="52"/>
      <c r="AG76" s="54"/>
      <c r="AH76" s="54"/>
      <c r="AI76" s="54"/>
      <c r="AJ76" s="54"/>
      <c r="AK76" s="54"/>
      <c r="AL76" s="54"/>
      <c r="AP76" s="61" t="str">
        <f>IF(D76&lt;&gt;"",CONCATENATE(TEXT(B76,"00"),VLOOKUP(C76,Auxiliar_Listas!$C$76:$D$119,2,0),D76,TEXT(E76,"0000"),Auxiliar_Formulas!L46,G76&amp;REPT(" ",12-LEN(G76)),TEXT(H76,"0000"),TEXT(I76,"00000000000"),J76&amp;REPT(" ",40-LEN(J76)),K76&amp;REPT(" ",40-LEN(K76)),TEXT(L76,"0000000000000")&amp;TEXT(M76,"00"),TEXT(N76,"0000000000000")&amp;TEXT(O76,"00"),(REPT("0",13-LEN(P76))&amp;P76)&amp;TEXT(Q76,"00"),(REPT("0",13-LEN(S76))&amp;S76)&amp;TEXT(T76,"00"),TEXT(U76,"000000"),TEXT(V76,"000000"),TEXT(VLOOKUP(W76,Auxiliar_Listas!$F$76:$G$82,2,0),"00"),X76,TEXT(VLOOKUP(Y76,Auxiliar_Listas!$J$75:$K$76,2,0),"000"),VLOOKUP(Z76,Auxiliar_Listas!$J$81:$K$82,2,0),REPT("0",11-LEN(AA76))&amp;AA76,REPT(" ",50),TEXT(AC76,"000"),REPT("0",14-LEN(AD76))&amp;AD76,TEXT(VLOOKUP(AE76,Auxiliar_Listas!$J$88:$K$95,2,0),"00"),AF76&amp;REPT(" ",20-LEN(AF76)),"*"),"")</f>
        <v/>
      </c>
    </row>
    <row r="77" spans="2:42" ht="30" customHeight="1" x14ac:dyDescent="0.25">
      <c r="B77" s="33">
        <v>3</v>
      </c>
      <c r="C77" s="40"/>
      <c r="D77" s="34"/>
      <c r="E77" s="35"/>
      <c r="F77" s="35"/>
      <c r="G77" s="34"/>
      <c r="H77" s="35"/>
      <c r="I77" s="36"/>
      <c r="J77" s="34"/>
      <c r="K77" s="34"/>
      <c r="L77" s="34"/>
      <c r="M77" s="37"/>
      <c r="N77" s="34"/>
      <c r="O77" s="37"/>
      <c r="P77" s="34"/>
      <c r="Q77" s="37"/>
      <c r="R77" s="65" t="str">
        <f t="shared" si="0"/>
        <v>Ok</v>
      </c>
      <c r="S77" s="34"/>
      <c r="T77" s="37"/>
      <c r="U77" s="34"/>
      <c r="V77" s="34"/>
      <c r="W77" s="38"/>
      <c r="X77" s="65" t="str">
        <f>IF(W77=Auxiliar_Listas!$F$77,"RG 2226/07 ","00")</f>
        <v>00</v>
      </c>
      <c r="Y77" s="39"/>
      <c r="Z77" s="34"/>
      <c r="AA77" s="34"/>
      <c r="AB77" s="34"/>
      <c r="AC77" s="36"/>
      <c r="AD77" s="36"/>
      <c r="AE77" s="40"/>
      <c r="AF77" s="52"/>
      <c r="AG77" s="54"/>
      <c r="AH77" s="54"/>
      <c r="AI77" s="54"/>
      <c r="AJ77" s="54"/>
      <c r="AK77" s="54"/>
      <c r="AL77" s="54"/>
      <c r="AP77" s="61" t="str">
        <f>IF(D77&lt;&gt;"",CONCATENATE(TEXT(B77,"00"),VLOOKUP(C77,Auxiliar_Listas!$C$76:$D$119,2,0),D77,TEXT(E77,"0000"),Auxiliar_Formulas!L47,G77&amp;REPT(" ",12-LEN(G77)),TEXT(H77,"0000"),TEXT(I77,"00000000000"),J77&amp;REPT(" ",40-LEN(J77)),K77&amp;REPT(" ",40-LEN(K77)),TEXT(L77,"0000000000000")&amp;TEXT(M77,"00"),TEXT(N77,"0000000000000")&amp;TEXT(O77,"00"),(REPT("0",13-LEN(P77))&amp;P77)&amp;TEXT(Q77,"00"),(REPT("0",13-LEN(S77))&amp;S77)&amp;TEXT(T77,"00"),TEXT(U77,"000000"),TEXT(V77,"000000"),TEXT(VLOOKUP(W77,Auxiliar_Listas!$F$76:$G$82,2,0),"00"),X77,TEXT(VLOOKUP(Y77,Auxiliar_Listas!$J$75:$K$76,2,0),"000"),VLOOKUP(Z77,Auxiliar_Listas!$J$81:$K$82,2,0),REPT("0",11-LEN(AA77))&amp;AA77,REPT(" ",50),TEXT(AC77,"000"),REPT("0",14-LEN(AD77))&amp;AD77,TEXT(VLOOKUP(AE77,Auxiliar_Listas!$J$88:$K$95,2,0),"00"),AF77&amp;REPT(" ",20-LEN(AF77)),"*"),"")</f>
        <v/>
      </c>
    </row>
    <row r="78" spans="2:42" ht="30" customHeight="1" x14ac:dyDescent="0.25">
      <c r="B78" s="33">
        <v>3</v>
      </c>
      <c r="C78" s="40"/>
      <c r="D78" s="34"/>
      <c r="E78" s="35"/>
      <c r="F78" s="35"/>
      <c r="G78" s="34"/>
      <c r="H78" s="35"/>
      <c r="I78" s="36"/>
      <c r="J78" s="34"/>
      <c r="K78" s="34"/>
      <c r="L78" s="34"/>
      <c r="M78" s="37"/>
      <c r="N78" s="34"/>
      <c r="O78" s="37"/>
      <c r="P78" s="34"/>
      <c r="Q78" s="37"/>
      <c r="R78" s="65" t="str">
        <f t="shared" si="0"/>
        <v>Ok</v>
      </c>
      <c r="S78" s="34"/>
      <c r="T78" s="37"/>
      <c r="U78" s="34"/>
      <c r="V78" s="34"/>
      <c r="W78" s="38"/>
      <c r="X78" s="65" t="str">
        <f>IF(W78=Auxiliar_Listas!$F$77,"RG 2226/07 ","00")</f>
        <v>00</v>
      </c>
      <c r="Y78" s="39"/>
      <c r="Z78" s="34"/>
      <c r="AA78" s="34"/>
      <c r="AB78" s="34"/>
      <c r="AC78" s="36"/>
      <c r="AD78" s="36"/>
      <c r="AE78" s="40"/>
      <c r="AF78" s="52"/>
      <c r="AG78" s="54"/>
      <c r="AH78" s="54"/>
      <c r="AI78" s="54"/>
      <c r="AJ78" s="54"/>
      <c r="AK78" s="54"/>
      <c r="AL78" s="54"/>
      <c r="AP78" s="61" t="str">
        <f>IF(D78&lt;&gt;"",CONCATENATE(TEXT(B78,"00"),VLOOKUP(C78,Auxiliar_Listas!$C$76:$D$119,2,0),D78,TEXT(E78,"0000"),Auxiliar_Formulas!L48,G78&amp;REPT(" ",12-LEN(G78)),TEXT(H78,"0000"),TEXT(I78,"00000000000"),J78&amp;REPT(" ",40-LEN(J78)),K78&amp;REPT(" ",40-LEN(K78)),TEXT(L78,"0000000000000")&amp;TEXT(M78,"00"),TEXT(N78,"0000000000000")&amp;TEXT(O78,"00"),(REPT("0",13-LEN(P78))&amp;P78)&amp;TEXT(Q78,"00"),(REPT("0",13-LEN(S78))&amp;S78)&amp;TEXT(T78,"00"),TEXT(U78,"000000"),TEXT(V78,"000000"),TEXT(VLOOKUP(W78,Auxiliar_Listas!$F$76:$G$82,2,0),"00"),X78,TEXT(VLOOKUP(Y78,Auxiliar_Listas!$J$75:$K$76,2,0),"000"),VLOOKUP(Z78,Auxiliar_Listas!$J$81:$K$82,2,0),REPT("0",11-LEN(AA78))&amp;AA78,REPT(" ",50),TEXT(AC78,"000"),REPT("0",14-LEN(AD78))&amp;AD78,TEXT(VLOOKUP(AE78,Auxiliar_Listas!$J$88:$K$95,2,0),"00"),AF78&amp;REPT(" ",20-LEN(AF78)),"*"),"")</f>
        <v/>
      </c>
    </row>
    <row r="79" spans="2:42" ht="30" customHeight="1" x14ac:dyDescent="0.25">
      <c r="B79" s="33">
        <v>3</v>
      </c>
      <c r="C79" s="40"/>
      <c r="D79" s="34"/>
      <c r="E79" s="35"/>
      <c r="F79" s="35"/>
      <c r="G79" s="34"/>
      <c r="H79" s="35"/>
      <c r="I79" s="36"/>
      <c r="J79" s="34"/>
      <c r="K79" s="34"/>
      <c r="L79" s="34"/>
      <c r="M79" s="37"/>
      <c r="N79" s="34"/>
      <c r="O79" s="37"/>
      <c r="P79" s="34"/>
      <c r="Q79" s="37"/>
      <c r="R79" s="65" t="str">
        <f t="shared" si="0"/>
        <v>Ok</v>
      </c>
      <c r="S79" s="34"/>
      <c r="T79" s="37"/>
      <c r="U79" s="34"/>
      <c r="V79" s="34"/>
      <c r="W79" s="38"/>
      <c r="X79" s="65" t="str">
        <f>IF(W79=Auxiliar_Listas!$F$77,"RG 2226/07 ","00")</f>
        <v>00</v>
      </c>
      <c r="Y79" s="39"/>
      <c r="Z79" s="34"/>
      <c r="AA79" s="34"/>
      <c r="AB79" s="34"/>
      <c r="AC79" s="36"/>
      <c r="AD79" s="36"/>
      <c r="AE79" s="40"/>
      <c r="AF79" s="52"/>
      <c r="AG79" s="54"/>
      <c r="AH79" s="54"/>
      <c r="AI79" s="54"/>
      <c r="AJ79" s="54"/>
      <c r="AK79" s="54"/>
      <c r="AL79" s="54"/>
      <c r="AP79" s="61" t="str">
        <f>IF(D79&lt;&gt;"",CONCATENATE(TEXT(B79,"00"),VLOOKUP(C79,Auxiliar_Listas!$C$76:$D$119,2,0),D79,TEXT(E79,"0000"),Auxiliar_Formulas!L49,G79&amp;REPT(" ",12-LEN(G79)),TEXT(H79,"0000"),TEXT(I79,"00000000000"),J79&amp;REPT(" ",40-LEN(J79)),K79&amp;REPT(" ",40-LEN(K79)),TEXT(L79,"0000000000000")&amp;TEXT(M79,"00"),TEXT(N79,"0000000000000")&amp;TEXT(O79,"00"),(REPT("0",13-LEN(P79))&amp;P79)&amp;TEXT(Q79,"00"),(REPT("0",13-LEN(S79))&amp;S79)&amp;TEXT(T79,"00"),TEXT(U79,"000000"),TEXT(V79,"000000"),TEXT(VLOOKUP(W79,Auxiliar_Listas!$F$76:$G$82,2,0),"00"),X79,TEXT(VLOOKUP(Y79,Auxiliar_Listas!$J$75:$K$76,2,0),"000"),VLOOKUP(Z79,Auxiliar_Listas!$J$81:$K$82,2,0),REPT("0",11-LEN(AA79))&amp;AA79,REPT(" ",50),TEXT(AC79,"000"),REPT("0",14-LEN(AD79))&amp;AD79,TEXT(VLOOKUP(AE79,Auxiliar_Listas!$J$88:$K$95,2,0),"00"),AF79&amp;REPT(" ",20-LEN(AF79)),"*"),"")</f>
        <v/>
      </c>
    </row>
    <row r="80" spans="2:42" ht="30" customHeight="1" x14ac:dyDescent="0.25">
      <c r="B80" s="33">
        <v>3</v>
      </c>
      <c r="C80" s="40"/>
      <c r="D80" s="34"/>
      <c r="E80" s="35"/>
      <c r="F80" s="35"/>
      <c r="G80" s="34"/>
      <c r="H80" s="35"/>
      <c r="I80" s="36"/>
      <c r="J80" s="34"/>
      <c r="K80" s="34"/>
      <c r="L80" s="34"/>
      <c r="M80" s="37"/>
      <c r="N80" s="34"/>
      <c r="O80" s="37"/>
      <c r="P80" s="34"/>
      <c r="Q80" s="37"/>
      <c r="R80" s="65" t="str">
        <f t="shared" si="0"/>
        <v>Ok</v>
      </c>
      <c r="S80" s="34"/>
      <c r="T80" s="37"/>
      <c r="U80" s="34"/>
      <c r="V80" s="34"/>
      <c r="W80" s="38"/>
      <c r="X80" s="65" t="str">
        <f>IF(W80=Auxiliar_Listas!$F$77,"RG 2226/07 ","00")</f>
        <v>00</v>
      </c>
      <c r="Y80" s="39"/>
      <c r="Z80" s="34"/>
      <c r="AA80" s="34"/>
      <c r="AB80" s="34"/>
      <c r="AC80" s="36"/>
      <c r="AD80" s="36"/>
      <c r="AE80" s="40"/>
      <c r="AF80" s="52"/>
      <c r="AG80" s="54"/>
      <c r="AH80" s="54"/>
      <c r="AI80" s="54"/>
      <c r="AJ80" s="54"/>
      <c r="AK80" s="54"/>
      <c r="AL80" s="54"/>
      <c r="AP80" s="61" t="str">
        <f>IF(D80&lt;&gt;"",CONCATENATE(TEXT(B80,"00"),VLOOKUP(C80,Auxiliar_Listas!$C$76:$D$119,2,0),D80,TEXT(E80,"0000"),Auxiliar_Formulas!L50,G80&amp;REPT(" ",12-LEN(G80)),TEXT(H80,"0000"),TEXT(I80,"00000000000"),J80&amp;REPT(" ",40-LEN(J80)),K80&amp;REPT(" ",40-LEN(K80)),TEXT(L80,"0000000000000")&amp;TEXT(M80,"00"),TEXT(N80,"0000000000000")&amp;TEXT(O80,"00"),(REPT("0",13-LEN(P80))&amp;P80)&amp;TEXT(Q80,"00"),(REPT("0",13-LEN(S80))&amp;S80)&amp;TEXT(T80,"00"),TEXT(U80,"000000"),TEXT(V80,"000000"),TEXT(VLOOKUP(W80,Auxiliar_Listas!$F$76:$G$82,2,0),"00"),X80,TEXT(VLOOKUP(Y80,Auxiliar_Listas!$J$75:$K$76,2,0),"000"),VLOOKUP(Z80,Auxiliar_Listas!$J$81:$K$82,2,0),REPT("0",11-LEN(AA80))&amp;AA80,REPT(" ",50),TEXT(AC80,"000"),REPT("0",14-LEN(AD80))&amp;AD80,TEXT(VLOOKUP(AE80,Auxiliar_Listas!$J$88:$K$95,2,0),"00"),AF80&amp;REPT(" ",20-LEN(AF80)),"*"),"")</f>
        <v/>
      </c>
    </row>
    <row r="81" spans="2:42" ht="30" customHeight="1" x14ac:dyDescent="0.25">
      <c r="B81" s="33">
        <v>3</v>
      </c>
      <c r="C81" s="40"/>
      <c r="D81" s="34"/>
      <c r="E81" s="35"/>
      <c r="F81" s="35"/>
      <c r="G81" s="34"/>
      <c r="H81" s="35"/>
      <c r="I81" s="36"/>
      <c r="J81" s="34"/>
      <c r="K81" s="34"/>
      <c r="L81" s="34"/>
      <c r="M81" s="37"/>
      <c r="N81" s="34"/>
      <c r="O81" s="37"/>
      <c r="P81" s="34"/>
      <c r="Q81" s="37"/>
      <c r="R81" s="65" t="str">
        <f t="shared" si="0"/>
        <v>Ok</v>
      </c>
      <c r="S81" s="34"/>
      <c r="T81" s="37"/>
      <c r="U81" s="34"/>
      <c r="V81" s="34"/>
      <c r="W81" s="38"/>
      <c r="X81" s="65" t="str">
        <f>IF(W81=Auxiliar_Listas!$F$77,"RG 2226/07 ","00")</f>
        <v>00</v>
      </c>
      <c r="Y81" s="39"/>
      <c r="Z81" s="34"/>
      <c r="AA81" s="34"/>
      <c r="AB81" s="34"/>
      <c r="AC81" s="36"/>
      <c r="AD81" s="36"/>
      <c r="AE81" s="40"/>
      <c r="AF81" s="52"/>
      <c r="AG81" s="54"/>
      <c r="AH81" s="54"/>
      <c r="AI81" s="54"/>
      <c r="AJ81" s="54"/>
      <c r="AK81" s="54"/>
      <c r="AL81" s="54"/>
      <c r="AP81" s="61" t="str">
        <f>IF(D81&lt;&gt;"",CONCATENATE(TEXT(B81,"00"),VLOOKUP(C81,Auxiliar_Listas!$C$76:$D$119,2,0),D81,TEXT(E81,"0000"),Auxiliar_Formulas!L51,G81&amp;REPT(" ",12-LEN(G81)),TEXT(H81,"0000"),TEXT(I81,"00000000000"),J81&amp;REPT(" ",40-LEN(J81)),K81&amp;REPT(" ",40-LEN(K81)),TEXT(L81,"0000000000000")&amp;TEXT(M81,"00"),TEXT(N81,"0000000000000")&amp;TEXT(O81,"00"),(REPT("0",13-LEN(P81))&amp;P81)&amp;TEXT(Q81,"00"),(REPT("0",13-LEN(S81))&amp;S81)&amp;TEXT(T81,"00"),TEXT(U81,"000000"),TEXT(V81,"000000"),TEXT(VLOOKUP(W81,Auxiliar_Listas!$F$76:$G$82,2,0),"00"),X81,TEXT(VLOOKUP(Y81,Auxiliar_Listas!$J$75:$K$76,2,0),"000"),VLOOKUP(Z81,Auxiliar_Listas!$J$81:$K$82,2,0),REPT("0",11-LEN(AA81))&amp;AA81,REPT(" ",50),TEXT(AC81,"000"),REPT("0",14-LEN(AD81))&amp;AD81,TEXT(VLOOKUP(AE81,Auxiliar_Listas!$J$88:$K$95,2,0),"00"),AF81&amp;REPT(" ",20-LEN(AF81)),"*"),"")</f>
        <v/>
      </c>
    </row>
    <row r="82" spans="2:42" ht="30" customHeight="1" x14ac:dyDescent="0.25">
      <c r="B82" s="33">
        <v>3</v>
      </c>
      <c r="C82" s="40"/>
      <c r="D82" s="34"/>
      <c r="E82" s="35"/>
      <c r="F82" s="35"/>
      <c r="G82" s="34"/>
      <c r="H82" s="35"/>
      <c r="I82" s="36"/>
      <c r="J82" s="34"/>
      <c r="K82" s="34"/>
      <c r="L82" s="34"/>
      <c r="M82" s="37"/>
      <c r="N82" s="34"/>
      <c r="O82" s="37"/>
      <c r="P82" s="34"/>
      <c r="Q82" s="37"/>
      <c r="R82" s="65" t="str">
        <f t="shared" si="0"/>
        <v>Ok</v>
      </c>
      <c r="S82" s="34"/>
      <c r="T82" s="37"/>
      <c r="U82" s="34"/>
      <c r="V82" s="34"/>
      <c r="W82" s="38"/>
      <c r="X82" s="65" t="str">
        <f>IF(W82=Auxiliar_Listas!$F$77,"RG 2226/07 ","00")</f>
        <v>00</v>
      </c>
      <c r="Y82" s="39"/>
      <c r="Z82" s="34"/>
      <c r="AA82" s="34"/>
      <c r="AB82" s="34"/>
      <c r="AC82" s="36"/>
      <c r="AD82" s="36"/>
      <c r="AE82" s="40"/>
      <c r="AF82" s="52"/>
      <c r="AG82" s="54"/>
      <c r="AH82" s="54"/>
      <c r="AI82" s="54"/>
      <c r="AJ82" s="54"/>
      <c r="AK82" s="54"/>
      <c r="AL82" s="54"/>
      <c r="AP82" s="61" t="str">
        <f>IF(D82&lt;&gt;"",CONCATENATE(TEXT(B82,"00"),VLOOKUP(C82,Auxiliar_Listas!$C$76:$D$119,2,0),D82,TEXT(E82,"0000"),Auxiliar_Formulas!L52,G82&amp;REPT(" ",12-LEN(G82)),TEXT(H82,"0000"),TEXT(I82,"00000000000"),J82&amp;REPT(" ",40-LEN(J82)),K82&amp;REPT(" ",40-LEN(K82)),TEXT(L82,"0000000000000")&amp;TEXT(M82,"00"),TEXT(N82,"0000000000000")&amp;TEXT(O82,"00"),(REPT("0",13-LEN(P82))&amp;P82)&amp;TEXT(Q82,"00"),(REPT("0",13-LEN(S82))&amp;S82)&amp;TEXT(T82,"00"),TEXT(U82,"000000"),TEXT(V82,"000000"),TEXT(VLOOKUP(W82,Auxiliar_Listas!$F$76:$G$82,2,0),"00"),X82,TEXT(VLOOKUP(Y82,Auxiliar_Listas!$J$75:$K$76,2,0),"000"),VLOOKUP(Z82,Auxiliar_Listas!$J$81:$K$82,2,0),REPT("0",11-LEN(AA82))&amp;AA82,REPT(" ",50),TEXT(AC82,"000"),REPT("0",14-LEN(AD82))&amp;AD82,TEXT(VLOOKUP(AE82,Auxiliar_Listas!$J$88:$K$95,2,0),"00"),AF82&amp;REPT(" ",20-LEN(AF82)),"*"),"")</f>
        <v/>
      </c>
    </row>
    <row r="83" spans="2:42" ht="30" customHeight="1" x14ac:dyDescent="0.25">
      <c r="B83" s="33">
        <v>3</v>
      </c>
      <c r="C83" s="40"/>
      <c r="D83" s="34"/>
      <c r="E83" s="35"/>
      <c r="F83" s="35"/>
      <c r="G83" s="34"/>
      <c r="H83" s="35"/>
      <c r="I83" s="36"/>
      <c r="J83" s="34"/>
      <c r="K83" s="34"/>
      <c r="L83" s="34"/>
      <c r="M83" s="37"/>
      <c r="N83" s="34"/>
      <c r="O83" s="37"/>
      <c r="P83" s="34"/>
      <c r="Q83" s="37"/>
      <c r="R83" s="65" t="str">
        <f t="shared" si="0"/>
        <v>Ok</v>
      </c>
      <c r="S83" s="34"/>
      <c r="T83" s="37"/>
      <c r="U83" s="34"/>
      <c r="V83" s="34"/>
      <c r="W83" s="38"/>
      <c r="X83" s="65" t="str">
        <f>IF(W83=Auxiliar_Listas!$F$77,"RG 2226/07 ","00")</f>
        <v>00</v>
      </c>
      <c r="Y83" s="39"/>
      <c r="Z83" s="34"/>
      <c r="AA83" s="34"/>
      <c r="AB83" s="34"/>
      <c r="AC83" s="36"/>
      <c r="AD83" s="36"/>
      <c r="AE83" s="40"/>
      <c r="AF83" s="52"/>
      <c r="AG83" s="54"/>
      <c r="AH83" s="54"/>
      <c r="AI83" s="54"/>
      <c r="AJ83" s="54"/>
      <c r="AK83" s="54"/>
      <c r="AL83" s="54"/>
      <c r="AP83" s="61" t="str">
        <f>IF(D83&lt;&gt;"",CONCATENATE(TEXT(B83,"00"),VLOOKUP(C83,Auxiliar_Listas!$C$76:$D$119,2,0),D83,TEXT(E83,"0000"),Auxiliar_Formulas!L53,G83&amp;REPT(" ",12-LEN(G83)),TEXT(H83,"0000"),TEXT(I83,"00000000000"),J83&amp;REPT(" ",40-LEN(J83)),K83&amp;REPT(" ",40-LEN(K83)),TEXT(L83,"0000000000000")&amp;TEXT(M83,"00"),TEXT(N83,"0000000000000")&amp;TEXT(O83,"00"),(REPT("0",13-LEN(P83))&amp;P83)&amp;TEXT(Q83,"00"),(REPT("0",13-LEN(S83))&amp;S83)&amp;TEXT(T83,"00"),TEXT(U83,"000000"),TEXT(V83,"000000"),TEXT(VLOOKUP(W83,Auxiliar_Listas!$F$76:$G$82,2,0),"00"),X83,TEXT(VLOOKUP(Y83,Auxiliar_Listas!$J$75:$K$76,2,0),"000"),VLOOKUP(Z83,Auxiliar_Listas!$J$81:$K$82,2,0),REPT("0",11-LEN(AA83))&amp;AA83,REPT(" ",50),TEXT(AC83,"000"),REPT("0",14-LEN(AD83))&amp;AD83,TEXT(VLOOKUP(AE83,Auxiliar_Listas!$J$88:$K$95,2,0),"00"),AF83&amp;REPT(" ",20-LEN(AF83)),"*"),"")</f>
        <v/>
      </c>
    </row>
    <row r="84" spans="2:42" ht="30" customHeight="1" x14ac:dyDescent="0.25">
      <c r="B84" s="33">
        <v>3</v>
      </c>
      <c r="C84" s="40"/>
      <c r="D84" s="34"/>
      <c r="E84" s="35"/>
      <c r="F84" s="35"/>
      <c r="G84" s="34"/>
      <c r="H84" s="35"/>
      <c r="I84" s="36"/>
      <c r="J84" s="34"/>
      <c r="K84" s="34"/>
      <c r="L84" s="34"/>
      <c r="M84" s="37"/>
      <c r="N84" s="34"/>
      <c r="O84" s="37"/>
      <c r="P84" s="34"/>
      <c r="Q84" s="37"/>
      <c r="R84" s="65" t="str">
        <f t="shared" si="0"/>
        <v>Ok</v>
      </c>
      <c r="S84" s="34"/>
      <c r="T84" s="37"/>
      <c r="U84" s="34"/>
      <c r="V84" s="34"/>
      <c r="W84" s="38"/>
      <c r="X84" s="65" t="str">
        <f>IF(W84=Auxiliar_Listas!$F$77,"RG 2226/07 ","00")</f>
        <v>00</v>
      </c>
      <c r="Y84" s="39"/>
      <c r="Z84" s="34"/>
      <c r="AA84" s="34"/>
      <c r="AB84" s="34"/>
      <c r="AC84" s="36"/>
      <c r="AD84" s="36"/>
      <c r="AE84" s="40"/>
      <c r="AF84" s="52"/>
      <c r="AG84" s="54"/>
      <c r="AH84" s="54"/>
      <c r="AI84" s="54"/>
      <c r="AJ84" s="54"/>
      <c r="AK84" s="54"/>
      <c r="AL84" s="54"/>
      <c r="AP84" s="61" t="str">
        <f>IF(D84&lt;&gt;"",CONCATENATE(TEXT(B84,"00"),VLOOKUP(C84,Auxiliar_Listas!$C$76:$D$119,2,0),D84,TEXT(E84,"0000"),Auxiliar_Formulas!L54,G84&amp;REPT(" ",12-LEN(G84)),TEXT(H84,"0000"),TEXT(I84,"00000000000"),J84&amp;REPT(" ",40-LEN(J84)),K84&amp;REPT(" ",40-LEN(K84)),TEXT(L84,"0000000000000")&amp;TEXT(M84,"00"),TEXT(N84,"0000000000000")&amp;TEXT(O84,"00"),(REPT("0",13-LEN(P84))&amp;P84)&amp;TEXT(Q84,"00"),(REPT("0",13-LEN(S84))&amp;S84)&amp;TEXT(T84,"00"),TEXT(U84,"000000"),TEXT(V84,"000000"),TEXT(VLOOKUP(W84,Auxiliar_Listas!$F$76:$G$82,2,0),"00"),X84,TEXT(VLOOKUP(Y84,Auxiliar_Listas!$J$75:$K$76,2,0),"000"),VLOOKUP(Z84,Auxiliar_Listas!$J$81:$K$82,2,0),REPT("0",11-LEN(AA84))&amp;AA84,REPT(" ",50),TEXT(AC84,"000"),REPT("0",14-LEN(AD84))&amp;AD84,TEXT(VLOOKUP(AE84,Auxiliar_Listas!$J$88:$K$95,2,0),"00"),AF84&amp;REPT(" ",20-LEN(AF84)),"*"),"")</f>
        <v/>
      </c>
    </row>
    <row r="85" spans="2:42" ht="30" customHeight="1" x14ac:dyDescent="0.25">
      <c r="B85" s="33">
        <v>3</v>
      </c>
      <c r="C85" s="40"/>
      <c r="D85" s="34"/>
      <c r="E85" s="35"/>
      <c r="F85" s="35"/>
      <c r="G85" s="34"/>
      <c r="H85" s="35"/>
      <c r="I85" s="36"/>
      <c r="J85" s="34"/>
      <c r="K85" s="34"/>
      <c r="L85" s="34"/>
      <c r="M85" s="37"/>
      <c r="N85" s="34"/>
      <c r="O85" s="37"/>
      <c r="P85" s="34"/>
      <c r="Q85" s="37"/>
      <c r="R85" s="65" t="str">
        <f t="shared" si="0"/>
        <v>Ok</v>
      </c>
      <c r="S85" s="34"/>
      <c r="T85" s="37"/>
      <c r="U85" s="34"/>
      <c r="V85" s="34"/>
      <c r="W85" s="38"/>
      <c r="X85" s="65" t="str">
        <f>IF(W85=Auxiliar_Listas!$F$77,"RG 2226/07 ","00")</f>
        <v>00</v>
      </c>
      <c r="Y85" s="39"/>
      <c r="Z85" s="34"/>
      <c r="AA85" s="34"/>
      <c r="AB85" s="34"/>
      <c r="AC85" s="36"/>
      <c r="AD85" s="36"/>
      <c r="AE85" s="40"/>
      <c r="AF85" s="52"/>
      <c r="AG85" s="54"/>
      <c r="AH85" s="54"/>
      <c r="AI85" s="54"/>
      <c r="AJ85" s="54"/>
      <c r="AK85" s="54"/>
      <c r="AL85" s="54"/>
      <c r="AP85" s="61" t="str">
        <f>IF(D85&lt;&gt;"",CONCATENATE(TEXT(B85,"00"),VLOOKUP(C85,Auxiliar_Listas!$C$76:$D$119,2,0),D85,TEXT(E85,"0000"),Auxiliar_Formulas!L55,G85&amp;REPT(" ",12-LEN(G85)),TEXT(H85,"0000"),TEXT(I85,"00000000000"),J85&amp;REPT(" ",40-LEN(J85)),K85&amp;REPT(" ",40-LEN(K85)),TEXT(L85,"0000000000000")&amp;TEXT(M85,"00"),TEXT(N85,"0000000000000")&amp;TEXT(O85,"00"),(REPT("0",13-LEN(P85))&amp;P85)&amp;TEXT(Q85,"00"),(REPT("0",13-LEN(S85))&amp;S85)&amp;TEXT(T85,"00"),TEXT(U85,"000000"),TEXT(V85,"000000"),TEXT(VLOOKUP(W85,Auxiliar_Listas!$F$76:$G$82,2,0),"00"),X85,TEXT(VLOOKUP(Y85,Auxiliar_Listas!$J$75:$K$76,2,0),"000"),VLOOKUP(Z85,Auxiliar_Listas!$J$81:$K$82,2,0),REPT("0",11-LEN(AA85))&amp;AA85,REPT(" ",50),TEXT(AC85,"000"),REPT("0",14-LEN(AD85))&amp;AD85,TEXT(VLOOKUP(AE85,Auxiliar_Listas!$J$88:$K$95,2,0),"00"),AF85&amp;REPT(" ",20-LEN(AF85)),"*"),"")</f>
        <v/>
      </c>
    </row>
    <row r="86" spans="2:42" ht="30" customHeight="1" x14ac:dyDescent="0.25">
      <c r="B86" s="33">
        <v>3</v>
      </c>
      <c r="C86" s="40"/>
      <c r="D86" s="34"/>
      <c r="E86" s="35"/>
      <c r="F86" s="35"/>
      <c r="G86" s="34"/>
      <c r="H86" s="35"/>
      <c r="I86" s="36"/>
      <c r="J86" s="34"/>
      <c r="K86" s="34"/>
      <c r="L86" s="34"/>
      <c r="M86" s="37"/>
      <c r="N86" s="34"/>
      <c r="O86" s="37"/>
      <c r="P86" s="34"/>
      <c r="Q86" s="37"/>
      <c r="R86" s="65" t="str">
        <f t="shared" si="0"/>
        <v>Ok</v>
      </c>
      <c r="S86" s="34"/>
      <c r="T86" s="37"/>
      <c r="U86" s="34"/>
      <c r="V86" s="34"/>
      <c r="W86" s="38"/>
      <c r="X86" s="65" t="str">
        <f>IF(W86=Auxiliar_Listas!$F$77,"RG 2226/07 ","00")</f>
        <v>00</v>
      </c>
      <c r="Y86" s="39"/>
      <c r="Z86" s="34"/>
      <c r="AA86" s="34"/>
      <c r="AB86" s="34"/>
      <c r="AC86" s="36"/>
      <c r="AD86" s="36"/>
      <c r="AE86" s="40"/>
      <c r="AF86" s="52"/>
      <c r="AG86" s="54"/>
      <c r="AH86" s="54"/>
      <c r="AI86" s="54"/>
      <c r="AJ86" s="54"/>
      <c r="AK86" s="54"/>
      <c r="AL86" s="54"/>
      <c r="AP86" s="61" t="str">
        <f>IF(D86&lt;&gt;"",CONCATENATE(TEXT(B86,"00"),VLOOKUP(C86,Auxiliar_Listas!$C$76:$D$119,2,0),D86,TEXT(E86,"0000"),Auxiliar_Formulas!L56,G86&amp;REPT(" ",12-LEN(G86)),TEXT(H86,"0000"),TEXT(I86,"00000000000"),J86&amp;REPT(" ",40-LEN(J86)),K86&amp;REPT(" ",40-LEN(K86)),TEXT(L86,"0000000000000")&amp;TEXT(M86,"00"),TEXT(N86,"0000000000000")&amp;TEXT(O86,"00"),(REPT("0",13-LEN(P86))&amp;P86)&amp;TEXT(Q86,"00"),(REPT("0",13-LEN(S86))&amp;S86)&amp;TEXT(T86,"00"),TEXT(U86,"000000"),TEXT(V86,"000000"),TEXT(VLOOKUP(W86,Auxiliar_Listas!$F$76:$G$82,2,0),"00"),X86,TEXT(VLOOKUP(Y86,Auxiliar_Listas!$J$75:$K$76,2,0),"000"),VLOOKUP(Z86,Auxiliar_Listas!$J$81:$K$82,2,0),REPT("0",11-LEN(AA86))&amp;AA86,REPT(" ",50),TEXT(AC86,"000"),REPT("0",14-LEN(AD86))&amp;AD86,TEXT(VLOOKUP(AE86,Auxiliar_Listas!$J$88:$K$95,2,0),"00"),AF86&amp;REPT(" ",20-LEN(AF86)),"*"),"")</f>
        <v/>
      </c>
    </row>
    <row r="87" spans="2:42" ht="30" customHeight="1" x14ac:dyDescent="0.25">
      <c r="B87" s="33">
        <v>3</v>
      </c>
      <c r="C87" s="40"/>
      <c r="D87" s="34"/>
      <c r="E87" s="35"/>
      <c r="F87" s="35"/>
      <c r="G87" s="34"/>
      <c r="H87" s="35"/>
      <c r="I87" s="36"/>
      <c r="J87" s="34"/>
      <c r="K87" s="34"/>
      <c r="L87" s="34"/>
      <c r="M87" s="37"/>
      <c r="N87" s="34"/>
      <c r="O87" s="37"/>
      <c r="P87" s="34"/>
      <c r="Q87" s="37"/>
      <c r="R87" s="65" t="str">
        <f t="shared" si="0"/>
        <v>Ok</v>
      </c>
      <c r="S87" s="34"/>
      <c r="T87" s="37"/>
      <c r="U87" s="34"/>
      <c r="V87" s="34"/>
      <c r="W87" s="38"/>
      <c r="X87" s="65" t="str">
        <f>IF(W87=Auxiliar_Listas!$F$77,"RG 2226/07 ","00")</f>
        <v>00</v>
      </c>
      <c r="Y87" s="39"/>
      <c r="Z87" s="34"/>
      <c r="AA87" s="34"/>
      <c r="AB87" s="34"/>
      <c r="AC87" s="36"/>
      <c r="AD87" s="36"/>
      <c r="AE87" s="40"/>
      <c r="AF87" s="52"/>
      <c r="AG87" s="54"/>
      <c r="AH87" s="54"/>
      <c r="AI87" s="54"/>
      <c r="AJ87" s="54"/>
      <c r="AK87" s="54"/>
      <c r="AL87" s="54"/>
      <c r="AP87" s="61" t="str">
        <f>IF(D87&lt;&gt;"",CONCATENATE(TEXT(B87,"00"),VLOOKUP(C87,Auxiliar_Listas!$C$76:$D$119,2,0),D87,TEXT(E87,"0000"),Auxiliar_Formulas!L57,G87&amp;REPT(" ",12-LEN(G87)),TEXT(H87,"0000"),TEXT(I87,"00000000000"),J87&amp;REPT(" ",40-LEN(J87)),K87&amp;REPT(" ",40-LEN(K87)),TEXT(L87,"0000000000000")&amp;TEXT(M87,"00"),TEXT(N87,"0000000000000")&amp;TEXT(O87,"00"),(REPT("0",13-LEN(P87))&amp;P87)&amp;TEXT(Q87,"00"),(REPT("0",13-LEN(S87))&amp;S87)&amp;TEXT(T87,"00"),TEXT(U87,"000000"),TEXT(V87,"000000"),TEXT(VLOOKUP(W87,Auxiliar_Listas!$F$76:$G$82,2,0),"00"),X87,TEXT(VLOOKUP(Y87,Auxiliar_Listas!$J$75:$K$76,2,0),"000"),VLOOKUP(Z87,Auxiliar_Listas!$J$81:$K$82,2,0),REPT("0",11-LEN(AA87))&amp;AA87,REPT(" ",50),TEXT(AC87,"000"),REPT("0",14-LEN(AD87))&amp;AD87,TEXT(VLOOKUP(AE87,Auxiliar_Listas!$J$88:$K$95,2,0),"00"),AF87&amp;REPT(" ",20-LEN(AF87)),"*"),"")</f>
        <v/>
      </c>
    </row>
    <row r="88" spans="2:42" ht="30" customHeight="1" x14ac:dyDescent="0.25">
      <c r="B88" s="33">
        <v>3</v>
      </c>
      <c r="C88" s="40"/>
      <c r="D88" s="34"/>
      <c r="E88" s="35"/>
      <c r="F88" s="35"/>
      <c r="G88" s="34"/>
      <c r="H88" s="35"/>
      <c r="I88" s="36"/>
      <c r="J88" s="34"/>
      <c r="K88" s="34"/>
      <c r="L88" s="34"/>
      <c r="M88" s="37"/>
      <c r="N88" s="34"/>
      <c r="O88" s="37"/>
      <c r="P88" s="34"/>
      <c r="Q88" s="37"/>
      <c r="R88" s="65" t="str">
        <f t="shared" si="0"/>
        <v>Ok</v>
      </c>
      <c r="S88" s="34"/>
      <c r="T88" s="37"/>
      <c r="U88" s="34"/>
      <c r="V88" s="34"/>
      <c r="W88" s="38"/>
      <c r="X88" s="65" t="str">
        <f>IF(W88=Auxiliar_Listas!$F$77,"RG 2226/07 ","00")</f>
        <v>00</v>
      </c>
      <c r="Y88" s="39"/>
      <c r="Z88" s="34"/>
      <c r="AA88" s="34"/>
      <c r="AB88" s="34"/>
      <c r="AC88" s="36"/>
      <c r="AD88" s="36"/>
      <c r="AE88" s="40"/>
      <c r="AF88" s="52"/>
      <c r="AG88" s="54"/>
      <c r="AH88" s="54"/>
      <c r="AI88" s="54"/>
      <c r="AJ88" s="54"/>
      <c r="AK88" s="54"/>
      <c r="AL88" s="54"/>
      <c r="AP88" s="61" t="str">
        <f>IF(D88&lt;&gt;"",CONCATENATE(TEXT(B88,"00"),VLOOKUP(C88,Auxiliar_Listas!$C$76:$D$119,2,0),D88,TEXT(E88,"0000"),Auxiliar_Formulas!L58,G88&amp;REPT(" ",12-LEN(G88)),TEXT(H88,"0000"),TEXT(I88,"00000000000"),J88&amp;REPT(" ",40-LEN(J88)),K88&amp;REPT(" ",40-LEN(K88)),TEXT(L88,"0000000000000")&amp;TEXT(M88,"00"),TEXT(N88,"0000000000000")&amp;TEXT(O88,"00"),(REPT("0",13-LEN(P88))&amp;P88)&amp;TEXT(Q88,"00"),(REPT("0",13-LEN(S88))&amp;S88)&amp;TEXT(T88,"00"),TEXT(U88,"000000"),TEXT(V88,"000000"),TEXT(VLOOKUP(W88,Auxiliar_Listas!$F$76:$G$82,2,0),"00"),X88,TEXT(VLOOKUP(Y88,Auxiliar_Listas!$J$75:$K$76,2,0),"000"),VLOOKUP(Z88,Auxiliar_Listas!$J$81:$K$82,2,0),REPT("0",11-LEN(AA88))&amp;AA88,REPT(" ",50),TEXT(AC88,"000"),REPT("0",14-LEN(AD88))&amp;AD88,TEXT(VLOOKUP(AE88,Auxiliar_Listas!$J$88:$K$95,2,0),"00"),AF88&amp;REPT(" ",20-LEN(AF88)),"*"),"")</f>
        <v/>
      </c>
    </row>
    <row r="89" spans="2:42" ht="30" customHeight="1" x14ac:dyDescent="0.25">
      <c r="B89" s="33">
        <v>3</v>
      </c>
      <c r="C89" s="40"/>
      <c r="D89" s="34"/>
      <c r="E89" s="35"/>
      <c r="F89" s="35"/>
      <c r="G89" s="34"/>
      <c r="H89" s="35"/>
      <c r="I89" s="36"/>
      <c r="J89" s="34"/>
      <c r="K89" s="34"/>
      <c r="L89" s="34"/>
      <c r="M89" s="37"/>
      <c r="N89" s="34"/>
      <c r="O89" s="37"/>
      <c r="P89" s="34"/>
      <c r="Q89" s="37"/>
      <c r="R89" s="65" t="str">
        <f t="shared" si="0"/>
        <v>Ok</v>
      </c>
      <c r="S89" s="34"/>
      <c r="T89" s="37"/>
      <c r="U89" s="34"/>
      <c r="V89" s="34"/>
      <c r="W89" s="38"/>
      <c r="X89" s="65" t="str">
        <f>IF(W89=Auxiliar_Listas!$F$77,"RG 2226/07 ","00")</f>
        <v>00</v>
      </c>
      <c r="Y89" s="39"/>
      <c r="Z89" s="34"/>
      <c r="AA89" s="34"/>
      <c r="AB89" s="34"/>
      <c r="AC89" s="36"/>
      <c r="AD89" s="36"/>
      <c r="AE89" s="40"/>
      <c r="AF89" s="52"/>
      <c r="AG89" s="54"/>
      <c r="AH89" s="54"/>
      <c r="AI89" s="54"/>
      <c r="AJ89" s="54"/>
      <c r="AK89" s="54"/>
      <c r="AL89" s="54"/>
      <c r="AP89" s="61" t="str">
        <f>IF(D89&lt;&gt;"",CONCATENATE(TEXT(B89,"00"),VLOOKUP(C89,Auxiliar_Listas!$C$76:$D$119,2,0),D89,TEXT(E89,"0000"),Auxiliar_Formulas!L59,G89&amp;REPT(" ",12-LEN(G89)),TEXT(H89,"0000"),TEXT(I89,"00000000000"),J89&amp;REPT(" ",40-LEN(J89)),K89&amp;REPT(" ",40-LEN(K89)),TEXT(L89,"0000000000000")&amp;TEXT(M89,"00"),TEXT(N89,"0000000000000")&amp;TEXT(O89,"00"),(REPT("0",13-LEN(P89))&amp;P89)&amp;TEXT(Q89,"00"),(REPT("0",13-LEN(S89))&amp;S89)&amp;TEXT(T89,"00"),TEXT(U89,"000000"),TEXT(V89,"000000"),TEXT(VLOOKUP(W89,Auxiliar_Listas!$F$76:$G$82,2,0),"00"),X89,TEXT(VLOOKUP(Y89,Auxiliar_Listas!$J$75:$K$76,2,0),"000"),VLOOKUP(Z89,Auxiliar_Listas!$J$81:$K$82,2,0),REPT("0",11-LEN(AA89))&amp;AA89,REPT(" ",50),TEXT(AC89,"000"),REPT("0",14-LEN(AD89))&amp;AD89,TEXT(VLOOKUP(AE89,Auxiliar_Listas!$J$88:$K$95,2,0),"00"),AF89&amp;REPT(" ",20-LEN(AF89)),"*"),"")</f>
        <v/>
      </c>
    </row>
    <row r="90" spans="2:42" ht="30" customHeight="1" x14ac:dyDescent="0.25">
      <c r="B90" s="33">
        <v>3</v>
      </c>
      <c r="C90" s="40"/>
      <c r="D90" s="34"/>
      <c r="E90" s="35"/>
      <c r="F90" s="35"/>
      <c r="G90" s="34"/>
      <c r="H90" s="35"/>
      <c r="I90" s="36"/>
      <c r="J90" s="34"/>
      <c r="K90" s="34"/>
      <c r="L90" s="34"/>
      <c r="M90" s="37"/>
      <c r="N90" s="34"/>
      <c r="O90" s="37"/>
      <c r="P90" s="34"/>
      <c r="Q90" s="37"/>
      <c r="R90" s="65" t="str">
        <f t="shared" si="0"/>
        <v>Ok</v>
      </c>
      <c r="S90" s="34"/>
      <c r="T90" s="37"/>
      <c r="U90" s="34"/>
      <c r="V90" s="34"/>
      <c r="W90" s="38"/>
      <c r="X90" s="65" t="str">
        <f>IF(W90=Auxiliar_Listas!$F$77,"RG 2226/07 ","00")</f>
        <v>00</v>
      </c>
      <c r="Y90" s="39"/>
      <c r="Z90" s="34"/>
      <c r="AA90" s="34"/>
      <c r="AB90" s="34"/>
      <c r="AC90" s="36"/>
      <c r="AD90" s="36"/>
      <c r="AE90" s="40"/>
      <c r="AF90" s="52"/>
      <c r="AG90" s="54"/>
      <c r="AH90" s="54"/>
      <c r="AI90" s="54"/>
      <c r="AJ90" s="54"/>
      <c r="AK90" s="54"/>
      <c r="AL90" s="54"/>
      <c r="AP90" s="61" t="str">
        <f>IF(D90&lt;&gt;"",CONCATENATE(TEXT(B90,"00"),VLOOKUP(C90,Auxiliar_Listas!$C$76:$D$119,2,0),D90,TEXT(E90,"0000"),Auxiliar_Formulas!L60,G90&amp;REPT(" ",12-LEN(G90)),TEXT(H90,"0000"),TEXT(I90,"00000000000"),J90&amp;REPT(" ",40-LEN(J90)),K90&amp;REPT(" ",40-LEN(K90)),TEXT(L90,"0000000000000")&amp;TEXT(M90,"00"),TEXT(N90,"0000000000000")&amp;TEXT(O90,"00"),(REPT("0",13-LEN(P90))&amp;P90)&amp;TEXT(Q90,"00"),(REPT("0",13-LEN(S90))&amp;S90)&amp;TEXT(T90,"00"),TEXT(U90,"000000"),TEXT(V90,"000000"),TEXT(VLOOKUP(W90,Auxiliar_Listas!$F$76:$G$82,2,0),"00"),X90,TEXT(VLOOKUP(Y90,Auxiliar_Listas!$J$75:$K$76,2,0),"000"),VLOOKUP(Z90,Auxiliar_Listas!$J$81:$K$82,2,0),REPT("0",11-LEN(AA90))&amp;AA90,REPT(" ",50),TEXT(AC90,"000"),REPT("0",14-LEN(AD90))&amp;AD90,TEXT(VLOOKUP(AE90,Auxiliar_Listas!$J$88:$K$95,2,0),"00"),AF90&amp;REPT(" ",20-LEN(AF90)),"*"),"")</f>
        <v/>
      </c>
    </row>
    <row r="91" spans="2:42" ht="30" customHeight="1" x14ac:dyDescent="0.25">
      <c r="B91" s="33">
        <v>3</v>
      </c>
      <c r="C91" s="40"/>
      <c r="D91" s="34"/>
      <c r="E91" s="35"/>
      <c r="F91" s="35"/>
      <c r="G91" s="34"/>
      <c r="H91" s="35"/>
      <c r="I91" s="36"/>
      <c r="J91" s="34"/>
      <c r="K91" s="34"/>
      <c r="L91" s="34"/>
      <c r="M91" s="37"/>
      <c r="N91" s="34"/>
      <c r="O91" s="37"/>
      <c r="P91" s="34"/>
      <c r="Q91" s="37"/>
      <c r="R91" s="65" t="str">
        <f t="shared" si="0"/>
        <v>Ok</v>
      </c>
      <c r="S91" s="34"/>
      <c r="T91" s="37"/>
      <c r="U91" s="34"/>
      <c r="V91" s="34"/>
      <c r="W91" s="38"/>
      <c r="X91" s="65" t="str">
        <f>IF(W91=Auxiliar_Listas!$F$77,"RG 2226/07 ","00")</f>
        <v>00</v>
      </c>
      <c r="Y91" s="39"/>
      <c r="Z91" s="34"/>
      <c r="AA91" s="34"/>
      <c r="AB91" s="34"/>
      <c r="AC91" s="36"/>
      <c r="AD91" s="36"/>
      <c r="AE91" s="40"/>
      <c r="AF91" s="52"/>
      <c r="AG91" s="54"/>
      <c r="AH91" s="54"/>
      <c r="AI91" s="54"/>
      <c r="AJ91" s="54"/>
      <c r="AK91" s="54"/>
      <c r="AL91" s="54"/>
      <c r="AP91" s="61" t="str">
        <f>IF(D91&lt;&gt;"",CONCATENATE(TEXT(B91,"00"),VLOOKUP(C91,Auxiliar_Listas!$C$76:$D$119,2,0),D91,TEXT(E91,"0000"),Auxiliar_Formulas!L61,G91&amp;REPT(" ",12-LEN(G91)),TEXT(H91,"0000"),TEXT(I91,"00000000000"),J91&amp;REPT(" ",40-LEN(J91)),K91&amp;REPT(" ",40-LEN(K91)),TEXT(L91,"0000000000000")&amp;TEXT(M91,"00"),TEXT(N91,"0000000000000")&amp;TEXT(O91,"00"),(REPT("0",13-LEN(P91))&amp;P91)&amp;TEXT(Q91,"00"),(REPT("0",13-LEN(S91))&amp;S91)&amp;TEXT(T91,"00"),TEXT(U91,"000000"),TEXT(V91,"000000"),TEXT(VLOOKUP(W91,Auxiliar_Listas!$F$76:$G$82,2,0),"00"),X91,TEXT(VLOOKUP(Y91,Auxiliar_Listas!$J$75:$K$76,2,0),"000"),VLOOKUP(Z91,Auxiliar_Listas!$J$81:$K$82,2,0),REPT("0",11-LEN(AA91))&amp;AA91,REPT(" ",50),TEXT(AC91,"000"),REPT("0",14-LEN(AD91))&amp;AD91,TEXT(VLOOKUP(AE91,Auxiliar_Listas!$J$88:$K$95,2,0),"00"),AF91&amp;REPT(" ",20-LEN(AF91)),"*"),"")</f>
        <v/>
      </c>
    </row>
    <row r="92" spans="2:42" ht="30" customHeight="1" x14ac:dyDescent="0.25">
      <c r="B92" s="33">
        <v>3</v>
      </c>
      <c r="C92" s="40"/>
      <c r="D92" s="34"/>
      <c r="E92" s="35"/>
      <c r="F92" s="35"/>
      <c r="G92" s="34"/>
      <c r="H92" s="35"/>
      <c r="I92" s="36"/>
      <c r="J92" s="34"/>
      <c r="K92" s="34"/>
      <c r="L92" s="34"/>
      <c r="M92" s="37"/>
      <c r="N92" s="34"/>
      <c r="O92" s="37"/>
      <c r="P92" s="34"/>
      <c r="Q92" s="37"/>
      <c r="R92" s="65" t="str">
        <f t="shared" si="0"/>
        <v>Ok</v>
      </c>
      <c r="S92" s="34"/>
      <c r="T92" s="37"/>
      <c r="U92" s="34"/>
      <c r="V92" s="34"/>
      <c r="W92" s="38"/>
      <c r="X92" s="65" t="str">
        <f>IF(W92=Auxiliar_Listas!$F$77,"RG 2226/07 ","00")</f>
        <v>00</v>
      </c>
      <c r="Y92" s="39"/>
      <c r="Z92" s="34"/>
      <c r="AA92" s="34"/>
      <c r="AB92" s="34"/>
      <c r="AC92" s="36"/>
      <c r="AD92" s="36"/>
      <c r="AE92" s="40"/>
      <c r="AF92" s="52"/>
      <c r="AG92" s="54"/>
      <c r="AH92" s="54"/>
      <c r="AI92" s="54"/>
      <c r="AJ92" s="54"/>
      <c r="AK92" s="54"/>
      <c r="AL92" s="54"/>
      <c r="AP92" s="61" t="str">
        <f>IF(D92&lt;&gt;"",CONCATENATE(TEXT(B92,"00"),VLOOKUP(C92,Auxiliar_Listas!$C$76:$D$119,2,0),D92,TEXT(E92,"0000"),Auxiliar_Formulas!L62,G92&amp;REPT(" ",12-LEN(G92)),TEXT(H92,"0000"),TEXT(I92,"00000000000"),J92&amp;REPT(" ",40-LEN(J92)),K92&amp;REPT(" ",40-LEN(K92)),TEXT(L92,"0000000000000")&amp;TEXT(M92,"00"),TEXT(N92,"0000000000000")&amp;TEXT(O92,"00"),(REPT("0",13-LEN(P92))&amp;P92)&amp;TEXT(Q92,"00"),(REPT("0",13-LEN(S92))&amp;S92)&amp;TEXT(T92,"00"),TEXT(U92,"000000"),TEXT(V92,"000000"),TEXT(VLOOKUP(W92,Auxiliar_Listas!$F$76:$G$82,2,0),"00"),X92,TEXT(VLOOKUP(Y92,Auxiliar_Listas!$J$75:$K$76,2,0),"000"),VLOOKUP(Z92,Auxiliar_Listas!$J$81:$K$82,2,0),REPT("0",11-LEN(AA92))&amp;AA92,REPT(" ",50),TEXT(AC92,"000"),REPT("0",14-LEN(AD92))&amp;AD92,TEXT(VLOOKUP(AE92,Auxiliar_Listas!$J$88:$K$95,2,0),"00"),AF92&amp;REPT(" ",20-LEN(AF92)),"*"),"")</f>
        <v/>
      </c>
    </row>
    <row r="93" spans="2:42" ht="30" customHeight="1" x14ac:dyDescent="0.25">
      <c r="B93" s="33">
        <v>3</v>
      </c>
      <c r="C93" s="40"/>
      <c r="D93" s="34"/>
      <c r="E93" s="35"/>
      <c r="F93" s="35"/>
      <c r="G93" s="34"/>
      <c r="H93" s="35"/>
      <c r="I93" s="36"/>
      <c r="J93" s="34"/>
      <c r="K93" s="34"/>
      <c r="L93" s="34"/>
      <c r="M93" s="37"/>
      <c r="N93" s="34"/>
      <c r="O93" s="37"/>
      <c r="P93" s="34"/>
      <c r="Q93" s="37"/>
      <c r="R93" s="65" t="str">
        <f t="shared" si="0"/>
        <v>Ok</v>
      </c>
      <c r="S93" s="34"/>
      <c r="T93" s="37"/>
      <c r="U93" s="34"/>
      <c r="V93" s="34"/>
      <c r="W93" s="38"/>
      <c r="X93" s="65" t="str">
        <f>IF(W93=Auxiliar_Listas!$F$77,"RG 2226/07 ","00")</f>
        <v>00</v>
      </c>
      <c r="Y93" s="39"/>
      <c r="Z93" s="34"/>
      <c r="AA93" s="34"/>
      <c r="AB93" s="34"/>
      <c r="AC93" s="36"/>
      <c r="AD93" s="36"/>
      <c r="AE93" s="40"/>
      <c r="AF93" s="52"/>
      <c r="AG93" s="54"/>
      <c r="AH93" s="54"/>
      <c r="AI93" s="54"/>
      <c r="AJ93" s="54"/>
      <c r="AK93" s="54"/>
      <c r="AL93" s="54"/>
      <c r="AP93" s="61" t="str">
        <f>IF(D93&lt;&gt;"",CONCATENATE(TEXT(B93,"00"),VLOOKUP(C93,Auxiliar_Listas!$C$76:$D$119,2,0),D93,TEXT(E93,"0000"),Auxiliar_Formulas!L63,G93&amp;REPT(" ",12-LEN(G93)),TEXT(H93,"0000"),TEXT(I93,"00000000000"),J93&amp;REPT(" ",40-LEN(J93)),K93&amp;REPT(" ",40-LEN(K93)),TEXT(L93,"0000000000000")&amp;TEXT(M93,"00"),TEXT(N93,"0000000000000")&amp;TEXT(O93,"00"),(REPT("0",13-LEN(P93))&amp;P93)&amp;TEXT(Q93,"00"),(REPT("0",13-LEN(S93))&amp;S93)&amp;TEXT(T93,"00"),TEXT(U93,"000000"),TEXT(V93,"000000"),TEXT(VLOOKUP(W93,Auxiliar_Listas!$F$76:$G$82,2,0),"00"),X93,TEXT(VLOOKUP(Y93,Auxiliar_Listas!$J$75:$K$76,2,0),"000"),VLOOKUP(Z93,Auxiliar_Listas!$J$81:$K$82,2,0),REPT("0",11-LEN(AA93))&amp;AA93,REPT(" ",50),TEXT(AC93,"000"),REPT("0",14-LEN(AD93))&amp;AD93,TEXT(VLOOKUP(AE93,Auxiliar_Listas!$J$88:$K$95,2,0),"00"),AF93&amp;REPT(" ",20-LEN(AF93)),"*"),"")</f>
        <v/>
      </c>
    </row>
    <row r="94" spans="2:42" ht="30" customHeight="1" x14ac:dyDescent="0.25">
      <c r="B94" s="33">
        <v>3</v>
      </c>
      <c r="C94" s="40"/>
      <c r="D94" s="34"/>
      <c r="E94" s="35"/>
      <c r="F94" s="35"/>
      <c r="G94" s="34"/>
      <c r="H94" s="35"/>
      <c r="I94" s="36"/>
      <c r="J94" s="34"/>
      <c r="K94" s="34"/>
      <c r="L94" s="34"/>
      <c r="M94" s="37"/>
      <c r="N94" s="34"/>
      <c r="O94" s="37"/>
      <c r="P94" s="34"/>
      <c r="Q94" s="37"/>
      <c r="R94" s="65" t="str">
        <f t="shared" si="0"/>
        <v>Ok</v>
      </c>
      <c r="S94" s="34"/>
      <c r="T94" s="37"/>
      <c r="U94" s="34"/>
      <c r="V94" s="34"/>
      <c r="W94" s="38"/>
      <c r="X94" s="65" t="str">
        <f>IF(W94=Auxiliar_Listas!$F$77,"RG 2226/07 ","00")</f>
        <v>00</v>
      </c>
      <c r="Y94" s="39"/>
      <c r="Z94" s="34"/>
      <c r="AA94" s="34"/>
      <c r="AB94" s="34"/>
      <c r="AC94" s="36"/>
      <c r="AD94" s="36"/>
      <c r="AE94" s="40"/>
      <c r="AF94" s="52"/>
      <c r="AG94" s="54"/>
      <c r="AH94" s="54"/>
      <c r="AI94" s="54"/>
      <c r="AJ94" s="54"/>
      <c r="AK94" s="54"/>
      <c r="AL94" s="54"/>
      <c r="AP94" s="61" t="str">
        <f>IF(D94&lt;&gt;"",CONCATENATE(TEXT(B94,"00"),VLOOKUP(C94,Auxiliar_Listas!$C$76:$D$119,2,0),D94,TEXT(E94,"0000"),Auxiliar_Formulas!L64,G94&amp;REPT(" ",12-LEN(G94)),TEXT(H94,"0000"),TEXT(I94,"00000000000"),J94&amp;REPT(" ",40-LEN(J94)),K94&amp;REPT(" ",40-LEN(K94)),TEXT(L94,"0000000000000")&amp;TEXT(M94,"00"),TEXT(N94,"0000000000000")&amp;TEXT(O94,"00"),(REPT("0",13-LEN(P94))&amp;P94)&amp;TEXT(Q94,"00"),(REPT("0",13-LEN(S94))&amp;S94)&amp;TEXT(T94,"00"),TEXT(U94,"000000"),TEXT(V94,"000000"),TEXT(VLOOKUP(W94,Auxiliar_Listas!$F$76:$G$82,2,0),"00"),X94,TEXT(VLOOKUP(Y94,Auxiliar_Listas!$J$75:$K$76,2,0),"000"),VLOOKUP(Z94,Auxiliar_Listas!$J$81:$K$82,2,0),REPT("0",11-LEN(AA94))&amp;AA94,REPT(" ",50),TEXT(AC94,"000"),REPT("0",14-LEN(AD94))&amp;AD94,TEXT(VLOOKUP(AE94,Auxiliar_Listas!$J$88:$K$95,2,0),"00"),AF94&amp;REPT(" ",20-LEN(AF94)),"*"),"")</f>
        <v/>
      </c>
    </row>
    <row r="95" spans="2:42" ht="30" customHeight="1" x14ac:dyDescent="0.25">
      <c r="B95" s="33">
        <v>3</v>
      </c>
      <c r="C95" s="40"/>
      <c r="D95" s="34"/>
      <c r="E95" s="35"/>
      <c r="F95" s="35"/>
      <c r="G95" s="34"/>
      <c r="H95" s="35"/>
      <c r="I95" s="36"/>
      <c r="J95" s="34"/>
      <c r="K95" s="34"/>
      <c r="L95" s="34"/>
      <c r="M95" s="37"/>
      <c r="N95" s="34"/>
      <c r="O95" s="37"/>
      <c r="P95" s="34"/>
      <c r="Q95" s="37"/>
      <c r="R95" s="65" t="str">
        <f t="shared" si="0"/>
        <v>Ok</v>
      </c>
      <c r="S95" s="34"/>
      <c r="T95" s="37"/>
      <c r="U95" s="34"/>
      <c r="V95" s="34"/>
      <c r="W95" s="38"/>
      <c r="X95" s="65" t="str">
        <f>IF(W95=Auxiliar_Listas!$F$77,"RG 2226/07 ","00")</f>
        <v>00</v>
      </c>
      <c r="Y95" s="39"/>
      <c r="Z95" s="34"/>
      <c r="AA95" s="34"/>
      <c r="AB95" s="34"/>
      <c r="AC95" s="36"/>
      <c r="AD95" s="36"/>
      <c r="AE95" s="40"/>
      <c r="AF95" s="52"/>
      <c r="AG95" s="54"/>
      <c r="AH95" s="54"/>
      <c r="AI95" s="54"/>
      <c r="AJ95" s="54"/>
      <c r="AK95" s="54"/>
      <c r="AL95" s="54"/>
      <c r="AP95" s="61" t="str">
        <f>IF(D95&lt;&gt;"",CONCATENATE(TEXT(B95,"00"),VLOOKUP(C95,Auxiliar_Listas!$C$76:$D$119,2,0),D95,TEXT(E95,"0000"),Auxiliar_Formulas!L65,G95&amp;REPT(" ",12-LEN(G95)),TEXT(H95,"0000"),TEXT(I95,"00000000000"),J95&amp;REPT(" ",40-LEN(J95)),K95&amp;REPT(" ",40-LEN(K95)),TEXT(L95,"0000000000000")&amp;TEXT(M95,"00"),TEXT(N95,"0000000000000")&amp;TEXT(O95,"00"),(REPT("0",13-LEN(P95))&amp;P95)&amp;TEXT(Q95,"00"),(REPT("0",13-LEN(S95))&amp;S95)&amp;TEXT(T95,"00"),TEXT(U95,"000000"),TEXT(V95,"000000"),TEXT(VLOOKUP(W95,Auxiliar_Listas!$F$76:$G$82,2,0),"00"),X95,TEXT(VLOOKUP(Y95,Auxiliar_Listas!$J$75:$K$76,2,0),"000"),VLOOKUP(Z95,Auxiliar_Listas!$J$81:$K$82,2,0),REPT("0",11-LEN(AA95))&amp;AA95,REPT(" ",50),TEXT(AC95,"000"),REPT("0",14-LEN(AD95))&amp;AD95,TEXT(VLOOKUP(AE95,Auxiliar_Listas!$J$88:$K$95,2,0),"00"),AF95&amp;REPT(" ",20-LEN(AF95)),"*"),"")</f>
        <v/>
      </c>
    </row>
    <row r="96" spans="2:42" ht="30" customHeight="1" x14ac:dyDescent="0.25">
      <c r="B96" s="33">
        <v>3</v>
      </c>
      <c r="C96" s="40"/>
      <c r="D96" s="34"/>
      <c r="E96" s="35"/>
      <c r="F96" s="35"/>
      <c r="G96" s="34"/>
      <c r="H96" s="35"/>
      <c r="I96" s="36"/>
      <c r="J96" s="34"/>
      <c r="K96" s="34"/>
      <c r="L96" s="34"/>
      <c r="M96" s="37"/>
      <c r="N96" s="34"/>
      <c r="O96" s="37"/>
      <c r="P96" s="34"/>
      <c r="Q96" s="37"/>
      <c r="R96" s="65" t="str">
        <f t="shared" si="0"/>
        <v>Ok</v>
      </c>
      <c r="S96" s="34"/>
      <c r="T96" s="37"/>
      <c r="U96" s="34"/>
      <c r="V96" s="34"/>
      <c r="W96" s="38"/>
      <c r="X96" s="65" t="str">
        <f>IF(W96=Auxiliar_Listas!$F$77,"RG 2226/07 ","00")</f>
        <v>00</v>
      </c>
      <c r="Y96" s="39"/>
      <c r="Z96" s="34"/>
      <c r="AA96" s="34"/>
      <c r="AB96" s="34"/>
      <c r="AC96" s="36"/>
      <c r="AD96" s="36"/>
      <c r="AE96" s="40"/>
      <c r="AF96" s="52"/>
      <c r="AG96" s="54"/>
      <c r="AH96" s="54"/>
      <c r="AI96" s="54"/>
      <c r="AJ96" s="54"/>
      <c r="AK96" s="54"/>
      <c r="AL96" s="54"/>
      <c r="AP96" s="61" t="str">
        <f>IF(D96&lt;&gt;"",CONCATENATE(TEXT(B96,"00"),VLOOKUP(C96,Auxiliar_Listas!$C$76:$D$119,2,0),D96,TEXT(E96,"0000"),Auxiliar_Formulas!L66,G96&amp;REPT(" ",12-LEN(G96)),TEXT(H96,"0000"),TEXT(I96,"00000000000"),J96&amp;REPT(" ",40-LEN(J96)),K96&amp;REPT(" ",40-LEN(K96)),TEXT(L96,"0000000000000")&amp;TEXT(M96,"00"),TEXT(N96,"0000000000000")&amp;TEXT(O96,"00"),(REPT("0",13-LEN(P96))&amp;P96)&amp;TEXT(Q96,"00"),(REPT("0",13-LEN(S96))&amp;S96)&amp;TEXT(T96,"00"),TEXT(U96,"000000"),TEXT(V96,"000000"),TEXT(VLOOKUP(W96,Auxiliar_Listas!$F$76:$G$82,2,0),"00"),X96,TEXT(VLOOKUP(Y96,Auxiliar_Listas!$J$75:$K$76,2,0),"000"),VLOOKUP(Z96,Auxiliar_Listas!$J$81:$K$82,2,0),REPT("0",11-LEN(AA96))&amp;AA96,REPT(" ",50),TEXT(AC96,"000"),REPT("0",14-LEN(AD96))&amp;AD96,TEXT(VLOOKUP(AE96,Auxiliar_Listas!$J$88:$K$95,2,0),"00"),AF96&amp;REPT(" ",20-LEN(AF96)),"*"),"")</f>
        <v/>
      </c>
    </row>
    <row r="97" spans="2:42" ht="30" customHeight="1" x14ac:dyDescent="0.25">
      <c r="B97" s="33">
        <v>3</v>
      </c>
      <c r="C97" s="40"/>
      <c r="D97" s="34"/>
      <c r="E97" s="35"/>
      <c r="F97" s="35"/>
      <c r="G97" s="34"/>
      <c r="H97" s="35"/>
      <c r="I97" s="36"/>
      <c r="J97" s="34"/>
      <c r="K97" s="34"/>
      <c r="L97" s="34"/>
      <c r="M97" s="37"/>
      <c r="N97" s="34"/>
      <c r="O97" s="37"/>
      <c r="P97" s="34"/>
      <c r="Q97" s="37"/>
      <c r="R97" s="65" t="str">
        <f t="shared" si="0"/>
        <v>Ok</v>
      </c>
      <c r="S97" s="34"/>
      <c r="T97" s="37"/>
      <c r="U97" s="34"/>
      <c r="V97" s="34"/>
      <c r="W97" s="38"/>
      <c r="X97" s="65" t="str">
        <f>IF(W97=Auxiliar_Listas!$F$77,"RG 2226/07 ","00")</f>
        <v>00</v>
      </c>
      <c r="Y97" s="39"/>
      <c r="Z97" s="34"/>
      <c r="AA97" s="34"/>
      <c r="AB97" s="34"/>
      <c r="AC97" s="36"/>
      <c r="AD97" s="36"/>
      <c r="AE97" s="40"/>
      <c r="AF97" s="52"/>
      <c r="AG97" s="54"/>
      <c r="AH97" s="54"/>
      <c r="AI97" s="54"/>
      <c r="AJ97" s="54"/>
      <c r="AK97" s="54"/>
      <c r="AL97" s="54"/>
      <c r="AP97" s="61" t="str">
        <f>IF(D97&lt;&gt;"",CONCATENATE(TEXT(B97,"00"),VLOOKUP(C97,Auxiliar_Listas!$C$76:$D$119,2,0),D97,TEXT(E97,"0000"),Auxiliar_Formulas!L67,G97&amp;REPT(" ",12-LEN(G97)),TEXT(H97,"0000"),TEXT(I97,"00000000000"),J97&amp;REPT(" ",40-LEN(J97)),K97&amp;REPT(" ",40-LEN(K97)),TEXT(L97,"0000000000000")&amp;TEXT(M97,"00"),TEXT(N97,"0000000000000")&amp;TEXT(O97,"00"),(REPT("0",13-LEN(P97))&amp;P97)&amp;TEXT(Q97,"00"),(REPT("0",13-LEN(S97))&amp;S97)&amp;TEXT(T97,"00"),TEXT(U97,"000000"),TEXT(V97,"000000"),TEXT(VLOOKUP(W97,Auxiliar_Listas!$F$76:$G$82,2,0),"00"),X97,TEXT(VLOOKUP(Y97,Auxiliar_Listas!$J$75:$K$76,2,0),"000"),VLOOKUP(Z97,Auxiliar_Listas!$J$81:$K$82,2,0),REPT("0",11-LEN(AA97))&amp;AA97,REPT(" ",50),TEXT(AC97,"000"),REPT("0",14-LEN(AD97))&amp;AD97,TEXT(VLOOKUP(AE97,Auxiliar_Listas!$J$88:$K$95,2,0),"00"),AF97&amp;REPT(" ",20-LEN(AF97)),"*"),"")</f>
        <v/>
      </c>
    </row>
    <row r="98" spans="2:42" ht="30" customHeight="1" x14ac:dyDescent="0.25">
      <c r="B98" s="33">
        <v>3</v>
      </c>
      <c r="C98" s="40"/>
      <c r="D98" s="34"/>
      <c r="E98" s="35"/>
      <c r="F98" s="35"/>
      <c r="G98" s="34"/>
      <c r="H98" s="35"/>
      <c r="I98" s="36"/>
      <c r="J98" s="34"/>
      <c r="K98" s="34"/>
      <c r="L98" s="34"/>
      <c r="M98" s="37"/>
      <c r="N98" s="34"/>
      <c r="O98" s="37"/>
      <c r="P98" s="34"/>
      <c r="Q98" s="37"/>
      <c r="R98" s="65" t="str">
        <f t="shared" si="0"/>
        <v>Ok</v>
      </c>
      <c r="S98" s="34"/>
      <c r="T98" s="37"/>
      <c r="U98" s="34"/>
      <c r="V98" s="34"/>
      <c r="W98" s="38"/>
      <c r="X98" s="65" t="str">
        <f>IF(W98=Auxiliar_Listas!$F$77,"RG 2226/07 ","00")</f>
        <v>00</v>
      </c>
      <c r="Y98" s="39"/>
      <c r="Z98" s="34"/>
      <c r="AA98" s="34"/>
      <c r="AB98" s="34"/>
      <c r="AC98" s="36"/>
      <c r="AD98" s="36"/>
      <c r="AE98" s="40"/>
      <c r="AF98" s="52"/>
      <c r="AG98" s="54"/>
      <c r="AH98" s="54"/>
      <c r="AI98" s="54"/>
      <c r="AJ98" s="54"/>
      <c r="AK98" s="54"/>
      <c r="AL98" s="54"/>
      <c r="AP98" s="61" t="str">
        <f>IF(D98&lt;&gt;"",CONCATENATE(TEXT(B98,"00"),VLOOKUP(C98,Auxiliar_Listas!$C$76:$D$119,2,0),D98,TEXT(E98,"0000"),Auxiliar_Formulas!L68,G98&amp;REPT(" ",12-LEN(G98)),TEXT(H98,"0000"),TEXT(I98,"00000000000"),J98&amp;REPT(" ",40-LEN(J98)),K98&amp;REPT(" ",40-LEN(K98)),TEXT(L98,"0000000000000")&amp;TEXT(M98,"00"),TEXT(N98,"0000000000000")&amp;TEXT(O98,"00"),(REPT("0",13-LEN(P98))&amp;P98)&amp;TEXT(Q98,"00"),(REPT("0",13-LEN(S98))&amp;S98)&amp;TEXT(T98,"00"),TEXT(U98,"000000"),TEXT(V98,"000000"),TEXT(VLOOKUP(W98,Auxiliar_Listas!$F$76:$G$82,2,0),"00"),X98,TEXT(VLOOKUP(Y98,Auxiliar_Listas!$J$75:$K$76,2,0),"000"),VLOOKUP(Z98,Auxiliar_Listas!$J$81:$K$82,2,0),REPT("0",11-LEN(AA98))&amp;AA98,REPT(" ",50),TEXT(AC98,"000"),REPT("0",14-LEN(AD98))&amp;AD98,TEXT(VLOOKUP(AE98,Auxiliar_Listas!$J$88:$K$95,2,0),"00"),AF98&amp;REPT(" ",20-LEN(AF98)),"*"),"")</f>
        <v/>
      </c>
    </row>
    <row r="99" spans="2:42" ht="30" customHeight="1" x14ac:dyDescent="0.25">
      <c r="B99" s="33">
        <v>3</v>
      </c>
      <c r="C99" s="40"/>
      <c r="D99" s="34"/>
      <c r="E99" s="35"/>
      <c r="F99" s="35"/>
      <c r="G99" s="34"/>
      <c r="H99" s="35"/>
      <c r="I99" s="36"/>
      <c r="J99" s="34"/>
      <c r="K99" s="34"/>
      <c r="L99" s="34"/>
      <c r="M99" s="37"/>
      <c r="N99" s="34"/>
      <c r="O99" s="37"/>
      <c r="P99" s="34"/>
      <c r="Q99" s="37"/>
      <c r="R99" s="65" t="str">
        <f t="shared" si="0"/>
        <v>Ok</v>
      </c>
      <c r="S99" s="34"/>
      <c r="T99" s="37"/>
      <c r="U99" s="34"/>
      <c r="V99" s="34"/>
      <c r="W99" s="38"/>
      <c r="X99" s="65" t="str">
        <f>IF(W99=Auxiliar_Listas!$F$77,"RG 2226/07 ","00")</f>
        <v>00</v>
      </c>
      <c r="Y99" s="39"/>
      <c r="Z99" s="34"/>
      <c r="AA99" s="34"/>
      <c r="AB99" s="34"/>
      <c r="AC99" s="36"/>
      <c r="AD99" s="36"/>
      <c r="AE99" s="40"/>
      <c r="AF99" s="52"/>
      <c r="AG99" s="54"/>
      <c r="AH99" s="54"/>
      <c r="AI99" s="54"/>
      <c r="AJ99" s="54"/>
      <c r="AK99" s="54"/>
      <c r="AL99" s="54"/>
      <c r="AP99" s="61" t="str">
        <f>IF(D99&lt;&gt;"",CONCATENATE(TEXT(B99,"00"),VLOOKUP(C99,Auxiliar_Listas!$C$76:$D$119,2,0),D99,TEXT(E99,"0000"),Auxiliar_Formulas!L69,G99&amp;REPT(" ",12-LEN(G99)),TEXT(H99,"0000"),TEXT(I99,"00000000000"),J99&amp;REPT(" ",40-LEN(J99)),K99&amp;REPT(" ",40-LEN(K99)),TEXT(L99,"0000000000000")&amp;TEXT(M99,"00"),TEXT(N99,"0000000000000")&amp;TEXT(O99,"00"),(REPT("0",13-LEN(P99))&amp;P99)&amp;TEXT(Q99,"00"),(REPT("0",13-LEN(S99))&amp;S99)&amp;TEXT(T99,"00"),TEXT(U99,"000000"),TEXT(V99,"000000"),TEXT(VLOOKUP(W99,Auxiliar_Listas!$F$76:$G$82,2,0),"00"),X99,TEXT(VLOOKUP(Y99,Auxiliar_Listas!$J$75:$K$76,2,0),"000"),VLOOKUP(Z99,Auxiliar_Listas!$J$81:$K$82,2,0),REPT("0",11-LEN(AA99))&amp;AA99,REPT(" ",50),TEXT(AC99,"000"),REPT("0",14-LEN(AD99))&amp;AD99,TEXT(VLOOKUP(AE99,Auxiliar_Listas!$J$88:$K$95,2,0),"00"),AF99&amp;REPT(" ",20-LEN(AF99)),"*"),"")</f>
        <v/>
      </c>
    </row>
    <row r="100" spans="2:42" ht="30" customHeight="1" x14ac:dyDescent="0.25">
      <c r="B100" s="33">
        <v>3</v>
      </c>
      <c r="C100" s="40"/>
      <c r="D100" s="34"/>
      <c r="E100" s="35"/>
      <c r="F100" s="35"/>
      <c r="G100" s="34"/>
      <c r="H100" s="35"/>
      <c r="I100" s="36"/>
      <c r="J100" s="34"/>
      <c r="K100" s="34"/>
      <c r="L100" s="34"/>
      <c r="M100" s="37"/>
      <c r="N100" s="34"/>
      <c r="O100" s="37"/>
      <c r="P100" s="34"/>
      <c r="Q100" s="37"/>
      <c r="R100" s="65" t="str">
        <f t="shared" si="0"/>
        <v>Ok</v>
      </c>
      <c r="S100" s="34"/>
      <c r="T100" s="37"/>
      <c r="U100" s="34"/>
      <c r="V100" s="34"/>
      <c r="W100" s="38"/>
      <c r="X100" s="65" t="str">
        <f>IF(W100=Auxiliar_Listas!$F$77,"RG 2226/07 ","00")</f>
        <v>00</v>
      </c>
      <c r="Y100" s="39"/>
      <c r="Z100" s="34"/>
      <c r="AA100" s="34"/>
      <c r="AB100" s="34"/>
      <c r="AC100" s="36"/>
      <c r="AD100" s="36"/>
      <c r="AE100" s="40"/>
      <c r="AF100" s="52"/>
      <c r="AG100" s="54"/>
      <c r="AH100" s="54"/>
      <c r="AI100" s="54"/>
      <c r="AJ100" s="54"/>
      <c r="AK100" s="54"/>
      <c r="AL100" s="54"/>
      <c r="AP100" s="61" t="str">
        <f>IF(D100&lt;&gt;"",CONCATENATE(TEXT(B100,"00"),VLOOKUP(C100,Auxiliar_Listas!$C$76:$D$119,2,0),D100,TEXT(E100,"0000"),Auxiliar_Formulas!L70,G100&amp;REPT(" ",12-LEN(G100)),TEXT(H100,"0000"),TEXT(I100,"00000000000"),J100&amp;REPT(" ",40-LEN(J100)),K100&amp;REPT(" ",40-LEN(K100)),TEXT(L100,"0000000000000")&amp;TEXT(M100,"00"),TEXT(N100,"0000000000000")&amp;TEXT(O100,"00"),(REPT("0",13-LEN(P100))&amp;P100)&amp;TEXT(Q100,"00"),(REPT("0",13-LEN(S100))&amp;S100)&amp;TEXT(T100,"00"),TEXT(U100,"000000"),TEXT(V100,"000000"),TEXT(VLOOKUP(W100,Auxiliar_Listas!$F$76:$G$82,2,0),"00"),X100,TEXT(VLOOKUP(Y100,Auxiliar_Listas!$J$75:$K$76,2,0),"000"),VLOOKUP(Z100,Auxiliar_Listas!$J$81:$K$82,2,0),REPT("0",11-LEN(AA100))&amp;AA100,REPT(" ",50),TEXT(AC100,"000"),REPT("0",14-LEN(AD100))&amp;AD100,TEXT(VLOOKUP(AE100,Auxiliar_Listas!$J$88:$K$95,2,0),"00"),AF100&amp;REPT(" ",20-LEN(AF100)),"*"),"")</f>
        <v/>
      </c>
    </row>
    <row r="101" spans="2:42" ht="30" customHeight="1" x14ac:dyDescent="0.25">
      <c r="B101" s="33">
        <v>3</v>
      </c>
      <c r="C101" s="40"/>
      <c r="D101" s="34"/>
      <c r="E101" s="35"/>
      <c r="F101" s="35"/>
      <c r="G101" s="34"/>
      <c r="H101" s="35"/>
      <c r="I101" s="36"/>
      <c r="J101" s="34"/>
      <c r="K101" s="34"/>
      <c r="L101" s="34"/>
      <c r="M101" s="37"/>
      <c r="N101" s="34"/>
      <c r="O101" s="37"/>
      <c r="P101" s="34"/>
      <c r="Q101" s="37"/>
      <c r="R101" s="65" t="str">
        <f t="shared" si="0"/>
        <v>Ok</v>
      </c>
      <c r="S101" s="34"/>
      <c r="T101" s="37"/>
      <c r="U101" s="34"/>
      <c r="V101" s="34"/>
      <c r="W101" s="38"/>
      <c r="X101" s="65" t="str">
        <f>IF(W101=Auxiliar_Listas!$F$77,"RG 2226/07 ","00")</f>
        <v>00</v>
      </c>
      <c r="Y101" s="39"/>
      <c r="Z101" s="34"/>
      <c r="AA101" s="34"/>
      <c r="AB101" s="34"/>
      <c r="AC101" s="36"/>
      <c r="AD101" s="36"/>
      <c r="AE101" s="40"/>
      <c r="AF101" s="52"/>
      <c r="AG101" s="54"/>
      <c r="AH101" s="54"/>
      <c r="AI101" s="54"/>
      <c r="AJ101" s="54"/>
      <c r="AK101" s="54"/>
      <c r="AL101" s="54"/>
      <c r="AP101" s="61" t="str">
        <f>IF(D101&lt;&gt;"",CONCATENATE(TEXT(B101,"00"),VLOOKUP(C101,Auxiliar_Listas!$C$76:$D$119,2,0),D101,TEXT(E101,"0000"),Auxiliar_Formulas!L71,G101&amp;REPT(" ",12-LEN(G101)),TEXT(H101,"0000"),TEXT(I101,"00000000000"),J101&amp;REPT(" ",40-LEN(J101)),K101&amp;REPT(" ",40-LEN(K101)),TEXT(L101,"0000000000000")&amp;TEXT(M101,"00"),TEXT(N101,"0000000000000")&amp;TEXT(O101,"00"),(REPT("0",13-LEN(P101))&amp;P101)&amp;TEXT(Q101,"00"),(REPT("0",13-LEN(S101))&amp;S101)&amp;TEXT(T101,"00"),TEXT(U101,"000000"),TEXT(V101,"000000"),TEXT(VLOOKUP(W101,Auxiliar_Listas!$F$76:$G$82,2,0),"00"),X101,TEXT(VLOOKUP(Y101,Auxiliar_Listas!$J$75:$K$76,2,0),"000"),VLOOKUP(Z101,Auxiliar_Listas!$J$81:$K$82,2,0),REPT("0",11-LEN(AA101))&amp;AA101,REPT(" ",50),TEXT(AC101,"000"),REPT("0",14-LEN(AD101))&amp;AD101,TEXT(VLOOKUP(AE101,Auxiliar_Listas!$J$88:$K$95,2,0),"00"),AF101&amp;REPT(" ",20-LEN(AF101)),"*"),"")</f>
        <v/>
      </c>
    </row>
    <row r="102" spans="2:42" ht="30" customHeight="1" x14ac:dyDescent="0.25">
      <c r="B102" s="33">
        <v>3</v>
      </c>
      <c r="C102" s="40"/>
      <c r="D102" s="34"/>
      <c r="E102" s="35"/>
      <c r="F102" s="35"/>
      <c r="G102" s="34"/>
      <c r="H102" s="35"/>
      <c r="I102" s="36"/>
      <c r="J102" s="34"/>
      <c r="K102" s="34"/>
      <c r="L102" s="34"/>
      <c r="M102" s="37"/>
      <c r="N102" s="34"/>
      <c r="O102" s="37"/>
      <c r="P102" s="34"/>
      <c r="Q102" s="37"/>
      <c r="R102" s="65" t="str">
        <f t="shared" ref="R102:R136" si="1">IF(P102&lt;=N102,"Ok","El importe IVA Destinado debe ser menor o igual al IVA Facturado")</f>
        <v>Ok</v>
      </c>
      <c r="S102" s="34"/>
      <c r="T102" s="37"/>
      <c r="U102" s="34"/>
      <c r="V102" s="34"/>
      <c r="W102" s="38"/>
      <c r="X102" s="65" t="str">
        <f>IF(W102=Auxiliar_Listas!$F$77,"RG 2226/07 ","00")</f>
        <v>00</v>
      </c>
      <c r="Y102" s="39"/>
      <c r="Z102" s="34"/>
      <c r="AA102" s="34"/>
      <c r="AB102" s="34"/>
      <c r="AC102" s="36"/>
      <c r="AD102" s="36"/>
      <c r="AE102" s="40"/>
      <c r="AF102" s="52"/>
      <c r="AG102" s="54"/>
      <c r="AH102" s="54"/>
      <c r="AI102" s="54"/>
      <c r="AJ102" s="54"/>
      <c r="AK102" s="54"/>
      <c r="AL102" s="54"/>
      <c r="AP102" s="61" t="str">
        <f>IF(D102&lt;&gt;"",CONCATENATE(TEXT(B102,"00"),VLOOKUP(C102,Auxiliar_Listas!$C$76:$D$119,2,0),D102,TEXT(E102,"0000"),Auxiliar_Formulas!L72,G102&amp;REPT(" ",12-LEN(G102)),TEXT(H102,"0000"),TEXT(I102,"00000000000"),J102&amp;REPT(" ",40-LEN(J102)),K102&amp;REPT(" ",40-LEN(K102)),TEXT(L102,"0000000000000")&amp;TEXT(M102,"00"),TEXT(N102,"0000000000000")&amp;TEXT(O102,"00"),(REPT("0",13-LEN(P102))&amp;P102)&amp;TEXT(Q102,"00"),(REPT("0",13-LEN(S102))&amp;S102)&amp;TEXT(T102,"00"),TEXT(U102,"000000"),TEXT(V102,"000000"),TEXT(VLOOKUP(W102,Auxiliar_Listas!$F$76:$G$82,2,0),"00"),X102,TEXT(VLOOKUP(Y102,Auxiliar_Listas!$J$75:$K$76,2,0),"000"),VLOOKUP(Z102,Auxiliar_Listas!$J$81:$K$82,2,0),REPT("0",11-LEN(AA102))&amp;AA102,REPT(" ",50),TEXT(AC102,"000"),REPT("0",14-LEN(AD102))&amp;AD102,TEXT(VLOOKUP(AE102,Auxiliar_Listas!$J$88:$K$95,2,0),"00"),AF102&amp;REPT(" ",20-LEN(AF102)),"*"),"")</f>
        <v/>
      </c>
    </row>
    <row r="103" spans="2:42" ht="30" customHeight="1" x14ac:dyDescent="0.25">
      <c r="B103" s="33">
        <v>3</v>
      </c>
      <c r="C103" s="40"/>
      <c r="D103" s="34"/>
      <c r="E103" s="35"/>
      <c r="F103" s="35"/>
      <c r="G103" s="34"/>
      <c r="H103" s="35"/>
      <c r="I103" s="36"/>
      <c r="J103" s="34"/>
      <c r="K103" s="34"/>
      <c r="L103" s="34"/>
      <c r="M103" s="37"/>
      <c r="N103" s="34"/>
      <c r="O103" s="37"/>
      <c r="P103" s="34"/>
      <c r="Q103" s="37"/>
      <c r="R103" s="65" t="str">
        <f t="shared" si="1"/>
        <v>Ok</v>
      </c>
      <c r="S103" s="34"/>
      <c r="T103" s="37"/>
      <c r="U103" s="34"/>
      <c r="V103" s="34"/>
      <c r="W103" s="38"/>
      <c r="X103" s="65" t="str">
        <f>IF(W103=Auxiliar_Listas!$F$77,"RG 2226/07 ","00")</f>
        <v>00</v>
      </c>
      <c r="Y103" s="39"/>
      <c r="Z103" s="34"/>
      <c r="AA103" s="34"/>
      <c r="AB103" s="34"/>
      <c r="AC103" s="36"/>
      <c r="AD103" s="36"/>
      <c r="AE103" s="40"/>
      <c r="AF103" s="52"/>
      <c r="AG103" s="54"/>
      <c r="AH103" s="54"/>
      <c r="AI103" s="54"/>
      <c r="AJ103" s="54"/>
      <c r="AK103" s="54"/>
      <c r="AL103" s="54"/>
      <c r="AP103" s="61" t="str">
        <f>IF(D103&lt;&gt;"",CONCATENATE(TEXT(B103,"00"),VLOOKUP(C103,Auxiliar_Listas!$C$76:$D$119,2,0),D103,TEXT(E103,"0000"),Auxiliar_Formulas!L73,G103&amp;REPT(" ",12-LEN(G103)),TEXT(H103,"0000"),TEXT(I103,"00000000000"),J103&amp;REPT(" ",40-LEN(J103)),K103&amp;REPT(" ",40-LEN(K103)),TEXT(L103,"0000000000000")&amp;TEXT(M103,"00"),TEXT(N103,"0000000000000")&amp;TEXT(O103,"00"),(REPT("0",13-LEN(P103))&amp;P103)&amp;TEXT(Q103,"00"),(REPT("0",13-LEN(S103))&amp;S103)&amp;TEXT(T103,"00"),TEXT(U103,"000000"),TEXT(V103,"000000"),TEXT(VLOOKUP(W103,Auxiliar_Listas!$F$76:$G$82,2,0),"00"),X103,TEXT(VLOOKUP(Y103,Auxiliar_Listas!$J$75:$K$76,2,0),"000"),VLOOKUP(Z103,Auxiliar_Listas!$J$81:$K$82,2,0),REPT("0",11-LEN(AA103))&amp;AA103,REPT(" ",50),TEXT(AC103,"000"),REPT("0",14-LEN(AD103))&amp;AD103,TEXT(VLOOKUP(AE103,Auxiliar_Listas!$J$88:$K$95,2,0),"00"),AF103&amp;REPT(" ",20-LEN(AF103)),"*"),"")</f>
        <v/>
      </c>
    </row>
    <row r="104" spans="2:42" ht="30" customHeight="1" x14ac:dyDescent="0.25">
      <c r="B104" s="33">
        <v>3</v>
      </c>
      <c r="C104" s="40"/>
      <c r="D104" s="34"/>
      <c r="E104" s="35"/>
      <c r="F104" s="35"/>
      <c r="G104" s="34"/>
      <c r="H104" s="35"/>
      <c r="I104" s="36"/>
      <c r="J104" s="34"/>
      <c r="K104" s="34"/>
      <c r="L104" s="34"/>
      <c r="M104" s="37"/>
      <c r="N104" s="34"/>
      <c r="O104" s="37"/>
      <c r="P104" s="34"/>
      <c r="Q104" s="37"/>
      <c r="R104" s="65" t="str">
        <f t="shared" si="1"/>
        <v>Ok</v>
      </c>
      <c r="S104" s="34"/>
      <c r="T104" s="37"/>
      <c r="U104" s="34"/>
      <c r="V104" s="34"/>
      <c r="W104" s="38"/>
      <c r="X104" s="65" t="str">
        <f>IF(W104=Auxiliar_Listas!$F$77,"RG 2226/07 ","00")</f>
        <v>00</v>
      </c>
      <c r="Y104" s="39"/>
      <c r="Z104" s="34"/>
      <c r="AA104" s="34"/>
      <c r="AB104" s="34"/>
      <c r="AC104" s="36"/>
      <c r="AD104" s="36"/>
      <c r="AE104" s="40"/>
      <c r="AF104" s="52"/>
      <c r="AG104" s="54"/>
      <c r="AH104" s="54"/>
      <c r="AI104" s="54"/>
      <c r="AJ104" s="54"/>
      <c r="AK104" s="54"/>
      <c r="AL104" s="54"/>
      <c r="AP104" s="61" t="str">
        <f>IF(D104&lt;&gt;"",CONCATENATE(TEXT(B104,"00"),VLOOKUP(C104,Auxiliar_Listas!$C$76:$D$119,2,0),D104,TEXT(E104,"0000"),Auxiliar_Formulas!L74,G104&amp;REPT(" ",12-LEN(G104)),TEXT(H104,"0000"),TEXT(I104,"00000000000"),J104&amp;REPT(" ",40-LEN(J104)),K104&amp;REPT(" ",40-LEN(K104)),TEXT(L104,"0000000000000")&amp;TEXT(M104,"00"),TEXT(N104,"0000000000000")&amp;TEXT(O104,"00"),(REPT("0",13-LEN(P104))&amp;P104)&amp;TEXT(Q104,"00"),(REPT("0",13-LEN(S104))&amp;S104)&amp;TEXT(T104,"00"),TEXT(U104,"000000"),TEXT(V104,"000000"),TEXT(VLOOKUP(W104,Auxiliar_Listas!$F$76:$G$82,2,0),"00"),X104,TEXT(VLOOKUP(Y104,Auxiliar_Listas!$J$75:$K$76,2,0),"000"),VLOOKUP(Z104,Auxiliar_Listas!$J$81:$K$82,2,0),REPT("0",11-LEN(AA104))&amp;AA104,REPT(" ",50),TEXT(AC104,"000"),REPT("0",14-LEN(AD104))&amp;AD104,TEXT(VLOOKUP(AE104,Auxiliar_Listas!$J$88:$K$95,2,0),"00"),AF104&amp;REPT(" ",20-LEN(AF104)),"*"),"")</f>
        <v/>
      </c>
    </row>
    <row r="105" spans="2:42" ht="30" customHeight="1" x14ac:dyDescent="0.25">
      <c r="B105" s="33">
        <v>3</v>
      </c>
      <c r="C105" s="40"/>
      <c r="D105" s="34"/>
      <c r="E105" s="35"/>
      <c r="F105" s="35"/>
      <c r="G105" s="34"/>
      <c r="H105" s="35"/>
      <c r="I105" s="36"/>
      <c r="J105" s="34"/>
      <c r="K105" s="34"/>
      <c r="L105" s="34"/>
      <c r="M105" s="37"/>
      <c r="N105" s="34"/>
      <c r="O105" s="37"/>
      <c r="P105" s="34"/>
      <c r="Q105" s="37"/>
      <c r="R105" s="65" t="str">
        <f t="shared" si="1"/>
        <v>Ok</v>
      </c>
      <c r="S105" s="34"/>
      <c r="T105" s="37"/>
      <c r="U105" s="34"/>
      <c r="V105" s="34"/>
      <c r="W105" s="38"/>
      <c r="X105" s="65" t="str">
        <f>IF(W105=Auxiliar_Listas!$F$77,"RG 2226/07 ","00")</f>
        <v>00</v>
      </c>
      <c r="Y105" s="39"/>
      <c r="Z105" s="34"/>
      <c r="AA105" s="34"/>
      <c r="AB105" s="34"/>
      <c r="AC105" s="36"/>
      <c r="AD105" s="36"/>
      <c r="AE105" s="40"/>
      <c r="AF105" s="52"/>
      <c r="AG105" s="54"/>
      <c r="AH105" s="54"/>
      <c r="AI105" s="54"/>
      <c r="AJ105" s="54"/>
      <c r="AK105" s="54"/>
      <c r="AL105" s="54"/>
      <c r="AP105" s="61" t="str">
        <f>IF(D105&lt;&gt;"",CONCATENATE(TEXT(B105,"00"),VLOOKUP(C105,Auxiliar_Listas!$C$76:$D$119,2,0),D105,TEXT(E105,"0000"),Auxiliar_Formulas!L75,G105&amp;REPT(" ",12-LEN(G105)),TEXT(H105,"0000"),TEXT(I105,"00000000000"),J105&amp;REPT(" ",40-LEN(J105)),K105&amp;REPT(" ",40-LEN(K105)),TEXT(L105,"0000000000000")&amp;TEXT(M105,"00"),TEXT(N105,"0000000000000")&amp;TEXT(O105,"00"),(REPT("0",13-LEN(P105))&amp;P105)&amp;TEXT(Q105,"00"),(REPT("0",13-LEN(S105))&amp;S105)&amp;TEXT(T105,"00"),TEXT(U105,"000000"),TEXT(V105,"000000"),TEXT(VLOOKUP(W105,Auxiliar_Listas!$F$76:$G$82,2,0),"00"),X105,TEXT(VLOOKUP(Y105,Auxiliar_Listas!$J$75:$K$76,2,0),"000"),VLOOKUP(Z105,Auxiliar_Listas!$J$81:$K$82,2,0),REPT("0",11-LEN(AA105))&amp;AA105,REPT(" ",50),TEXT(AC105,"000"),REPT("0",14-LEN(AD105))&amp;AD105,TEXT(VLOOKUP(AE105,Auxiliar_Listas!$J$88:$K$95,2,0),"00"),AF105&amp;REPT(" ",20-LEN(AF105)),"*"),"")</f>
        <v/>
      </c>
    </row>
    <row r="106" spans="2:42" ht="30" customHeight="1" x14ac:dyDescent="0.25">
      <c r="B106" s="33">
        <v>3</v>
      </c>
      <c r="C106" s="40"/>
      <c r="D106" s="34"/>
      <c r="E106" s="35"/>
      <c r="F106" s="35"/>
      <c r="G106" s="34"/>
      <c r="H106" s="35"/>
      <c r="I106" s="36"/>
      <c r="J106" s="34"/>
      <c r="K106" s="34"/>
      <c r="L106" s="34"/>
      <c r="M106" s="37"/>
      <c r="N106" s="34"/>
      <c r="O106" s="37"/>
      <c r="P106" s="34"/>
      <c r="Q106" s="37"/>
      <c r="R106" s="65" t="str">
        <f t="shared" si="1"/>
        <v>Ok</v>
      </c>
      <c r="S106" s="34"/>
      <c r="T106" s="37"/>
      <c r="U106" s="34"/>
      <c r="V106" s="34"/>
      <c r="W106" s="38"/>
      <c r="X106" s="65" t="str">
        <f>IF(W106=Auxiliar_Listas!$F$77,"RG 2226/07 ","00")</f>
        <v>00</v>
      </c>
      <c r="Y106" s="39"/>
      <c r="Z106" s="34"/>
      <c r="AA106" s="34"/>
      <c r="AB106" s="34"/>
      <c r="AC106" s="36"/>
      <c r="AD106" s="36"/>
      <c r="AE106" s="40"/>
      <c r="AF106" s="52"/>
      <c r="AG106" s="54"/>
      <c r="AH106" s="54"/>
      <c r="AI106" s="54"/>
      <c r="AJ106" s="54"/>
      <c r="AK106" s="54"/>
      <c r="AL106" s="54"/>
      <c r="AP106" s="61" t="str">
        <f>IF(D106&lt;&gt;"",CONCATENATE(TEXT(B106,"00"),VLOOKUP(C106,Auxiliar_Listas!$C$76:$D$119,2,0),D106,TEXT(E106,"0000"),Auxiliar_Formulas!L76,G106&amp;REPT(" ",12-LEN(G106)),TEXT(H106,"0000"),TEXT(I106,"00000000000"),J106&amp;REPT(" ",40-LEN(J106)),K106&amp;REPT(" ",40-LEN(K106)),TEXT(L106,"0000000000000")&amp;TEXT(M106,"00"),TEXT(N106,"0000000000000")&amp;TEXT(O106,"00"),(REPT("0",13-LEN(P106))&amp;P106)&amp;TEXT(Q106,"00"),(REPT("0",13-LEN(S106))&amp;S106)&amp;TEXT(T106,"00"),TEXT(U106,"000000"),TEXT(V106,"000000"),TEXT(VLOOKUP(W106,Auxiliar_Listas!$F$76:$G$82,2,0),"00"),X106,TEXT(VLOOKUP(Y106,Auxiliar_Listas!$J$75:$K$76,2,0),"000"),VLOOKUP(Z106,Auxiliar_Listas!$J$81:$K$82,2,0),REPT("0",11-LEN(AA106))&amp;AA106,REPT(" ",50),TEXT(AC106,"000"),REPT("0",14-LEN(AD106))&amp;AD106,TEXT(VLOOKUP(AE106,Auxiliar_Listas!$J$88:$K$95,2,0),"00"),AF106&amp;REPT(" ",20-LEN(AF106)),"*"),"")</f>
        <v/>
      </c>
    </row>
    <row r="107" spans="2:42" ht="30" customHeight="1" x14ac:dyDescent="0.25">
      <c r="B107" s="33">
        <v>3</v>
      </c>
      <c r="C107" s="40"/>
      <c r="D107" s="34"/>
      <c r="E107" s="35"/>
      <c r="F107" s="35"/>
      <c r="G107" s="34"/>
      <c r="H107" s="35"/>
      <c r="I107" s="36"/>
      <c r="J107" s="34"/>
      <c r="K107" s="34"/>
      <c r="L107" s="34"/>
      <c r="M107" s="37"/>
      <c r="N107" s="34"/>
      <c r="O107" s="37"/>
      <c r="P107" s="34"/>
      <c r="Q107" s="37"/>
      <c r="R107" s="65" t="str">
        <f t="shared" si="1"/>
        <v>Ok</v>
      </c>
      <c r="S107" s="34"/>
      <c r="T107" s="37"/>
      <c r="U107" s="34"/>
      <c r="V107" s="34"/>
      <c r="W107" s="38"/>
      <c r="X107" s="65" t="str">
        <f>IF(W107=Auxiliar_Listas!$F$77,"RG 2226/07 ","00")</f>
        <v>00</v>
      </c>
      <c r="Y107" s="39"/>
      <c r="Z107" s="34"/>
      <c r="AA107" s="34"/>
      <c r="AB107" s="34"/>
      <c r="AC107" s="36"/>
      <c r="AD107" s="36"/>
      <c r="AE107" s="40"/>
      <c r="AF107" s="52"/>
      <c r="AG107" s="54"/>
      <c r="AH107" s="54"/>
      <c r="AI107" s="54"/>
      <c r="AJ107" s="54"/>
      <c r="AK107" s="54"/>
      <c r="AL107" s="54"/>
      <c r="AP107" s="61" t="str">
        <f>IF(D107&lt;&gt;"",CONCATENATE(TEXT(B107,"00"),VLOOKUP(C107,Auxiliar_Listas!$C$76:$D$119,2,0),D107,TEXT(E107,"0000"),Auxiliar_Formulas!L77,G107&amp;REPT(" ",12-LEN(G107)),TEXT(H107,"0000"),TEXT(I107,"00000000000"),J107&amp;REPT(" ",40-LEN(J107)),K107&amp;REPT(" ",40-LEN(K107)),TEXT(L107,"0000000000000")&amp;TEXT(M107,"00"),TEXT(N107,"0000000000000")&amp;TEXT(O107,"00"),(REPT("0",13-LEN(P107))&amp;P107)&amp;TEXT(Q107,"00"),(REPT("0",13-LEN(S107))&amp;S107)&amp;TEXT(T107,"00"),TEXT(U107,"000000"),TEXT(V107,"000000"),TEXT(VLOOKUP(W107,Auxiliar_Listas!$F$76:$G$82,2,0),"00"),X107,TEXT(VLOOKUP(Y107,Auxiliar_Listas!$J$75:$K$76,2,0),"000"),VLOOKUP(Z107,Auxiliar_Listas!$J$81:$K$82,2,0),REPT("0",11-LEN(AA107))&amp;AA107,REPT(" ",50),TEXT(AC107,"000"),REPT("0",14-LEN(AD107))&amp;AD107,TEXT(VLOOKUP(AE107,Auxiliar_Listas!$J$88:$K$95,2,0),"00"),AF107&amp;REPT(" ",20-LEN(AF107)),"*"),"")</f>
        <v/>
      </c>
    </row>
    <row r="108" spans="2:42" ht="30" customHeight="1" x14ac:dyDescent="0.25">
      <c r="B108" s="33">
        <v>3</v>
      </c>
      <c r="C108" s="40"/>
      <c r="D108" s="34"/>
      <c r="E108" s="35"/>
      <c r="F108" s="35"/>
      <c r="G108" s="34"/>
      <c r="H108" s="35"/>
      <c r="I108" s="36"/>
      <c r="J108" s="34"/>
      <c r="K108" s="34"/>
      <c r="L108" s="34"/>
      <c r="M108" s="37"/>
      <c r="N108" s="34"/>
      <c r="O108" s="37"/>
      <c r="P108" s="34"/>
      <c r="Q108" s="37"/>
      <c r="R108" s="65" t="str">
        <f t="shared" si="1"/>
        <v>Ok</v>
      </c>
      <c r="S108" s="34"/>
      <c r="T108" s="37"/>
      <c r="U108" s="34"/>
      <c r="V108" s="34"/>
      <c r="W108" s="38"/>
      <c r="X108" s="65" t="str">
        <f>IF(W108=Auxiliar_Listas!$F$77,"RG 2226/07 ","00")</f>
        <v>00</v>
      </c>
      <c r="Y108" s="39"/>
      <c r="Z108" s="34"/>
      <c r="AA108" s="34"/>
      <c r="AB108" s="34"/>
      <c r="AC108" s="36"/>
      <c r="AD108" s="36"/>
      <c r="AE108" s="40"/>
      <c r="AF108" s="52"/>
      <c r="AG108" s="54"/>
      <c r="AH108" s="54"/>
      <c r="AI108" s="54"/>
      <c r="AJ108" s="54"/>
      <c r="AK108" s="54"/>
      <c r="AL108" s="54"/>
      <c r="AP108" s="61" t="str">
        <f>IF(D108&lt;&gt;"",CONCATENATE(TEXT(B108,"00"),VLOOKUP(C108,Auxiliar_Listas!$C$76:$D$119,2,0),D108,TEXT(E108,"0000"),Auxiliar_Formulas!L78,G108&amp;REPT(" ",12-LEN(G108)),TEXT(H108,"0000"),TEXT(I108,"00000000000"),J108&amp;REPT(" ",40-LEN(J108)),K108&amp;REPT(" ",40-LEN(K108)),TEXT(L108,"0000000000000")&amp;TEXT(M108,"00"),TEXT(N108,"0000000000000")&amp;TEXT(O108,"00"),(REPT("0",13-LEN(P108))&amp;P108)&amp;TEXT(Q108,"00"),(REPT("0",13-LEN(S108))&amp;S108)&amp;TEXT(T108,"00"),TEXT(U108,"000000"),TEXT(V108,"000000"),TEXT(VLOOKUP(W108,Auxiliar_Listas!$F$76:$G$82,2,0),"00"),X108,TEXT(VLOOKUP(Y108,Auxiliar_Listas!$J$75:$K$76,2,0),"000"),VLOOKUP(Z108,Auxiliar_Listas!$J$81:$K$82,2,0),REPT("0",11-LEN(AA108))&amp;AA108,REPT(" ",50),TEXT(AC108,"000"),REPT("0",14-LEN(AD108))&amp;AD108,TEXT(VLOOKUP(AE108,Auxiliar_Listas!$J$88:$K$95,2,0),"00"),AF108&amp;REPT(" ",20-LEN(AF108)),"*"),"")</f>
        <v/>
      </c>
    </row>
    <row r="109" spans="2:42" ht="30" customHeight="1" x14ac:dyDescent="0.25">
      <c r="B109" s="33">
        <v>3</v>
      </c>
      <c r="C109" s="40"/>
      <c r="D109" s="34"/>
      <c r="E109" s="35"/>
      <c r="F109" s="35"/>
      <c r="G109" s="34"/>
      <c r="H109" s="35"/>
      <c r="I109" s="36"/>
      <c r="J109" s="34"/>
      <c r="K109" s="34"/>
      <c r="L109" s="34"/>
      <c r="M109" s="37"/>
      <c r="N109" s="34"/>
      <c r="O109" s="37"/>
      <c r="P109" s="34"/>
      <c r="Q109" s="37"/>
      <c r="R109" s="65" t="str">
        <f t="shared" si="1"/>
        <v>Ok</v>
      </c>
      <c r="S109" s="34"/>
      <c r="T109" s="37"/>
      <c r="U109" s="34"/>
      <c r="V109" s="34"/>
      <c r="W109" s="38"/>
      <c r="X109" s="65" t="str">
        <f>IF(W109=Auxiliar_Listas!$F$77,"RG 2226/07 ","00")</f>
        <v>00</v>
      </c>
      <c r="Y109" s="39"/>
      <c r="Z109" s="34"/>
      <c r="AA109" s="34"/>
      <c r="AB109" s="34"/>
      <c r="AC109" s="36"/>
      <c r="AD109" s="36"/>
      <c r="AE109" s="40"/>
      <c r="AF109" s="52"/>
      <c r="AG109" s="54"/>
      <c r="AH109" s="54"/>
      <c r="AI109" s="54"/>
      <c r="AJ109" s="54"/>
      <c r="AK109" s="54"/>
      <c r="AL109" s="54"/>
      <c r="AP109" s="61" t="str">
        <f>IF(D109&lt;&gt;"",CONCATENATE(TEXT(B109,"00"),VLOOKUP(C109,Auxiliar_Listas!$C$76:$D$119,2,0),D109,TEXT(E109,"0000"),Auxiliar_Formulas!L79,G109&amp;REPT(" ",12-LEN(G109)),TEXT(H109,"0000"),TEXT(I109,"00000000000"),J109&amp;REPT(" ",40-LEN(J109)),K109&amp;REPT(" ",40-LEN(K109)),TEXT(L109,"0000000000000")&amp;TEXT(M109,"00"),TEXT(N109,"0000000000000")&amp;TEXT(O109,"00"),(REPT("0",13-LEN(P109))&amp;P109)&amp;TEXT(Q109,"00"),(REPT("0",13-LEN(S109))&amp;S109)&amp;TEXT(T109,"00"),TEXT(U109,"000000"),TEXT(V109,"000000"),TEXT(VLOOKUP(W109,Auxiliar_Listas!$F$76:$G$82,2,0),"00"),X109,TEXT(VLOOKUP(Y109,Auxiliar_Listas!$J$75:$K$76,2,0),"000"),VLOOKUP(Z109,Auxiliar_Listas!$J$81:$K$82,2,0),REPT("0",11-LEN(AA109))&amp;AA109,REPT(" ",50),TEXT(AC109,"000"),REPT("0",14-LEN(AD109))&amp;AD109,TEXT(VLOOKUP(AE109,Auxiliar_Listas!$J$88:$K$95,2,0),"00"),AF109&amp;REPT(" ",20-LEN(AF109)),"*"),"")</f>
        <v/>
      </c>
    </row>
    <row r="110" spans="2:42" ht="30" customHeight="1" x14ac:dyDescent="0.25">
      <c r="B110" s="33">
        <v>3</v>
      </c>
      <c r="C110" s="40"/>
      <c r="D110" s="34"/>
      <c r="E110" s="35"/>
      <c r="F110" s="35"/>
      <c r="G110" s="34"/>
      <c r="H110" s="35"/>
      <c r="I110" s="36"/>
      <c r="J110" s="34"/>
      <c r="K110" s="34"/>
      <c r="L110" s="34"/>
      <c r="M110" s="37"/>
      <c r="N110" s="34"/>
      <c r="O110" s="37"/>
      <c r="P110" s="34"/>
      <c r="Q110" s="37"/>
      <c r="R110" s="65" t="str">
        <f t="shared" si="1"/>
        <v>Ok</v>
      </c>
      <c r="S110" s="34"/>
      <c r="T110" s="37"/>
      <c r="U110" s="34"/>
      <c r="V110" s="34"/>
      <c r="W110" s="38"/>
      <c r="X110" s="65" t="str">
        <f>IF(W110=Auxiliar_Listas!$F$77,"RG 2226/07 ","00")</f>
        <v>00</v>
      </c>
      <c r="Y110" s="39"/>
      <c r="Z110" s="34"/>
      <c r="AA110" s="34"/>
      <c r="AB110" s="34"/>
      <c r="AC110" s="36"/>
      <c r="AD110" s="36"/>
      <c r="AE110" s="40"/>
      <c r="AF110" s="52"/>
      <c r="AG110" s="54"/>
      <c r="AH110" s="54"/>
      <c r="AI110" s="54"/>
      <c r="AJ110" s="54"/>
      <c r="AK110" s="54"/>
      <c r="AL110" s="54"/>
      <c r="AP110" s="61" t="str">
        <f>IF(D110&lt;&gt;"",CONCATENATE(TEXT(B110,"00"),VLOOKUP(C110,Auxiliar_Listas!$C$76:$D$119,2,0),D110,TEXT(E110,"0000"),Auxiliar_Formulas!L80,G110&amp;REPT(" ",12-LEN(G110)),TEXT(H110,"0000"),TEXT(I110,"00000000000"),J110&amp;REPT(" ",40-LEN(J110)),K110&amp;REPT(" ",40-LEN(K110)),TEXT(L110,"0000000000000")&amp;TEXT(M110,"00"),TEXT(N110,"0000000000000")&amp;TEXT(O110,"00"),(REPT("0",13-LEN(P110))&amp;P110)&amp;TEXT(Q110,"00"),(REPT("0",13-LEN(S110))&amp;S110)&amp;TEXT(T110,"00"),TEXT(U110,"000000"),TEXT(V110,"000000"),TEXT(VLOOKUP(W110,Auxiliar_Listas!$F$76:$G$82,2,0),"00"),X110,TEXT(VLOOKUP(Y110,Auxiliar_Listas!$J$75:$K$76,2,0),"000"),VLOOKUP(Z110,Auxiliar_Listas!$J$81:$K$82,2,0),REPT("0",11-LEN(AA110))&amp;AA110,REPT(" ",50),TEXT(AC110,"000"),REPT("0",14-LEN(AD110))&amp;AD110,TEXT(VLOOKUP(AE110,Auxiliar_Listas!$J$88:$K$95,2,0),"00"),AF110&amp;REPT(" ",20-LEN(AF110)),"*"),"")</f>
        <v/>
      </c>
    </row>
    <row r="111" spans="2:42" ht="30" customHeight="1" x14ac:dyDescent="0.25">
      <c r="B111" s="33">
        <v>3</v>
      </c>
      <c r="C111" s="40"/>
      <c r="D111" s="34"/>
      <c r="E111" s="35"/>
      <c r="F111" s="35"/>
      <c r="G111" s="34"/>
      <c r="H111" s="35"/>
      <c r="I111" s="36"/>
      <c r="J111" s="34"/>
      <c r="K111" s="34"/>
      <c r="L111" s="34"/>
      <c r="M111" s="37"/>
      <c r="N111" s="34"/>
      <c r="O111" s="37"/>
      <c r="P111" s="34"/>
      <c r="Q111" s="37"/>
      <c r="R111" s="65" t="str">
        <f t="shared" si="1"/>
        <v>Ok</v>
      </c>
      <c r="S111" s="34"/>
      <c r="T111" s="37"/>
      <c r="U111" s="34"/>
      <c r="V111" s="34"/>
      <c r="W111" s="38"/>
      <c r="X111" s="65" t="str">
        <f>IF(W111=Auxiliar_Listas!$F$77,"RG 2226/07 ","00")</f>
        <v>00</v>
      </c>
      <c r="Y111" s="39"/>
      <c r="Z111" s="34"/>
      <c r="AA111" s="34"/>
      <c r="AB111" s="34"/>
      <c r="AC111" s="36"/>
      <c r="AD111" s="36"/>
      <c r="AE111" s="40"/>
      <c r="AF111" s="52"/>
      <c r="AG111" s="54"/>
      <c r="AH111" s="54"/>
      <c r="AI111" s="54"/>
      <c r="AJ111" s="54"/>
      <c r="AK111" s="54"/>
      <c r="AL111" s="54"/>
      <c r="AP111" s="61" t="str">
        <f>IF(D111&lt;&gt;"",CONCATENATE(TEXT(B111,"00"),VLOOKUP(C111,Auxiliar_Listas!$C$76:$D$119,2,0),D111,TEXT(E111,"0000"),Auxiliar_Formulas!L81,G111&amp;REPT(" ",12-LEN(G111)),TEXT(H111,"0000"),TEXT(I111,"00000000000"),J111&amp;REPT(" ",40-LEN(J111)),K111&amp;REPT(" ",40-LEN(K111)),TEXT(L111,"0000000000000")&amp;TEXT(M111,"00"),TEXT(N111,"0000000000000")&amp;TEXT(O111,"00"),(REPT("0",13-LEN(P111))&amp;P111)&amp;TEXT(Q111,"00"),(REPT("0",13-LEN(S111))&amp;S111)&amp;TEXT(T111,"00"),TEXT(U111,"000000"),TEXT(V111,"000000"),TEXT(VLOOKUP(W111,Auxiliar_Listas!$F$76:$G$82,2,0),"00"),X111,TEXT(VLOOKUP(Y111,Auxiliar_Listas!$J$75:$K$76,2,0),"000"),VLOOKUP(Z111,Auxiliar_Listas!$J$81:$K$82,2,0),REPT("0",11-LEN(AA111))&amp;AA111,REPT(" ",50),TEXT(AC111,"000"),REPT("0",14-LEN(AD111))&amp;AD111,TEXT(VLOOKUP(AE111,Auxiliar_Listas!$J$88:$K$95,2,0),"00"),AF111&amp;REPT(" ",20-LEN(AF111)),"*"),"")</f>
        <v/>
      </c>
    </row>
    <row r="112" spans="2:42" ht="30" customHeight="1" x14ac:dyDescent="0.25">
      <c r="B112" s="33">
        <v>3</v>
      </c>
      <c r="C112" s="40"/>
      <c r="D112" s="34"/>
      <c r="E112" s="35"/>
      <c r="F112" s="35"/>
      <c r="G112" s="34"/>
      <c r="H112" s="35"/>
      <c r="I112" s="36"/>
      <c r="J112" s="34"/>
      <c r="K112" s="34"/>
      <c r="L112" s="34"/>
      <c r="M112" s="37"/>
      <c r="N112" s="34"/>
      <c r="O112" s="37"/>
      <c r="P112" s="34"/>
      <c r="Q112" s="37"/>
      <c r="R112" s="65" t="str">
        <f t="shared" si="1"/>
        <v>Ok</v>
      </c>
      <c r="S112" s="34"/>
      <c r="T112" s="37"/>
      <c r="U112" s="34"/>
      <c r="V112" s="34"/>
      <c r="W112" s="38"/>
      <c r="X112" s="65" t="str">
        <f>IF(W112=Auxiliar_Listas!$F$77,"RG 2226/07 ","00")</f>
        <v>00</v>
      </c>
      <c r="Y112" s="39"/>
      <c r="Z112" s="34"/>
      <c r="AA112" s="34"/>
      <c r="AB112" s="34"/>
      <c r="AC112" s="36"/>
      <c r="AD112" s="36"/>
      <c r="AE112" s="40"/>
      <c r="AF112" s="52"/>
      <c r="AG112" s="54"/>
      <c r="AH112" s="54"/>
      <c r="AI112" s="54"/>
      <c r="AJ112" s="54"/>
      <c r="AK112" s="54"/>
      <c r="AL112" s="54"/>
      <c r="AP112" s="61" t="str">
        <f>IF(D112&lt;&gt;"",CONCATENATE(TEXT(B112,"00"),VLOOKUP(C112,Auxiliar_Listas!$C$76:$D$119,2,0),D112,TEXT(E112,"0000"),Auxiliar_Formulas!L82,G112&amp;REPT(" ",12-LEN(G112)),TEXT(H112,"0000"),TEXT(I112,"00000000000"),J112&amp;REPT(" ",40-LEN(J112)),K112&amp;REPT(" ",40-LEN(K112)),TEXT(L112,"0000000000000")&amp;TEXT(M112,"00"),TEXT(N112,"0000000000000")&amp;TEXT(O112,"00"),(REPT("0",13-LEN(P112))&amp;P112)&amp;TEXT(Q112,"00"),(REPT("0",13-LEN(S112))&amp;S112)&amp;TEXT(T112,"00"),TEXT(U112,"000000"),TEXT(V112,"000000"),TEXT(VLOOKUP(W112,Auxiliar_Listas!$F$76:$G$82,2,0),"00"),X112,TEXT(VLOOKUP(Y112,Auxiliar_Listas!$J$75:$K$76,2,0),"000"),VLOOKUP(Z112,Auxiliar_Listas!$J$81:$K$82,2,0),REPT("0",11-LEN(AA112))&amp;AA112,REPT(" ",50),TEXT(AC112,"000"),REPT("0",14-LEN(AD112))&amp;AD112,TEXT(VLOOKUP(AE112,Auxiliar_Listas!$J$88:$K$95,2,0),"00"),AF112&amp;REPT(" ",20-LEN(AF112)),"*"),"")</f>
        <v/>
      </c>
    </row>
    <row r="113" spans="2:42" ht="30" customHeight="1" x14ac:dyDescent="0.25">
      <c r="B113" s="33">
        <v>3</v>
      </c>
      <c r="C113" s="40"/>
      <c r="D113" s="34"/>
      <c r="E113" s="35"/>
      <c r="F113" s="35"/>
      <c r="G113" s="34"/>
      <c r="H113" s="35"/>
      <c r="I113" s="36"/>
      <c r="J113" s="34"/>
      <c r="K113" s="34"/>
      <c r="L113" s="34"/>
      <c r="M113" s="37"/>
      <c r="N113" s="34"/>
      <c r="O113" s="37"/>
      <c r="P113" s="34"/>
      <c r="Q113" s="37"/>
      <c r="R113" s="65" t="str">
        <f t="shared" si="1"/>
        <v>Ok</v>
      </c>
      <c r="S113" s="34"/>
      <c r="T113" s="37"/>
      <c r="U113" s="34"/>
      <c r="V113" s="34"/>
      <c r="W113" s="38"/>
      <c r="X113" s="65" t="str">
        <f>IF(W113=Auxiliar_Listas!$F$77,"RG 2226/07 ","00")</f>
        <v>00</v>
      </c>
      <c r="Y113" s="39"/>
      <c r="Z113" s="34"/>
      <c r="AA113" s="34"/>
      <c r="AB113" s="34"/>
      <c r="AC113" s="36"/>
      <c r="AD113" s="36"/>
      <c r="AE113" s="40"/>
      <c r="AF113" s="52"/>
      <c r="AG113" s="54"/>
      <c r="AH113" s="54"/>
      <c r="AI113" s="54"/>
      <c r="AJ113" s="54"/>
      <c r="AK113" s="54"/>
      <c r="AL113" s="54"/>
      <c r="AP113" s="61" t="str">
        <f>IF(D113&lt;&gt;"",CONCATENATE(TEXT(B113,"00"),VLOOKUP(C113,Auxiliar_Listas!$C$76:$D$119,2,0),D113,TEXT(E113,"0000"),Auxiliar_Formulas!L83,G113&amp;REPT(" ",12-LEN(G113)),TEXT(H113,"0000"),TEXT(I113,"00000000000"),J113&amp;REPT(" ",40-LEN(J113)),K113&amp;REPT(" ",40-LEN(K113)),TEXT(L113,"0000000000000")&amp;TEXT(M113,"00"),TEXT(N113,"0000000000000")&amp;TEXT(O113,"00"),(REPT("0",13-LEN(P113))&amp;P113)&amp;TEXT(Q113,"00"),(REPT("0",13-LEN(S113))&amp;S113)&amp;TEXT(T113,"00"),TEXT(U113,"000000"),TEXT(V113,"000000"),TEXT(VLOOKUP(W113,Auxiliar_Listas!$F$76:$G$82,2,0),"00"),X113,TEXT(VLOOKUP(Y113,Auxiliar_Listas!$J$75:$K$76,2,0),"000"),VLOOKUP(Z113,Auxiliar_Listas!$J$81:$K$82,2,0),REPT("0",11-LEN(AA113))&amp;AA113,REPT(" ",50),TEXT(AC113,"000"),REPT("0",14-LEN(AD113))&amp;AD113,TEXT(VLOOKUP(AE113,Auxiliar_Listas!$J$88:$K$95,2,0),"00"),AF113&amp;REPT(" ",20-LEN(AF113)),"*"),"")</f>
        <v/>
      </c>
    </row>
    <row r="114" spans="2:42" ht="30" customHeight="1" x14ac:dyDescent="0.25">
      <c r="B114" s="33">
        <v>3</v>
      </c>
      <c r="C114" s="40"/>
      <c r="D114" s="34"/>
      <c r="E114" s="35"/>
      <c r="F114" s="35"/>
      <c r="G114" s="34"/>
      <c r="H114" s="35"/>
      <c r="I114" s="36"/>
      <c r="J114" s="34"/>
      <c r="K114" s="34"/>
      <c r="L114" s="34"/>
      <c r="M114" s="37"/>
      <c r="N114" s="34"/>
      <c r="O114" s="37"/>
      <c r="P114" s="34"/>
      <c r="Q114" s="37"/>
      <c r="R114" s="65" t="str">
        <f t="shared" si="1"/>
        <v>Ok</v>
      </c>
      <c r="S114" s="34"/>
      <c r="T114" s="37"/>
      <c r="U114" s="34"/>
      <c r="V114" s="34"/>
      <c r="W114" s="38"/>
      <c r="X114" s="65" t="str">
        <f>IF(W114=Auxiliar_Listas!$F$77,"RG 2226/07 ","00")</f>
        <v>00</v>
      </c>
      <c r="Y114" s="39"/>
      <c r="Z114" s="34"/>
      <c r="AA114" s="34"/>
      <c r="AB114" s="34"/>
      <c r="AC114" s="36"/>
      <c r="AD114" s="36"/>
      <c r="AE114" s="40"/>
      <c r="AF114" s="52"/>
      <c r="AG114" s="54"/>
      <c r="AH114" s="54"/>
      <c r="AI114" s="54"/>
      <c r="AJ114" s="54"/>
      <c r="AK114" s="54"/>
      <c r="AL114" s="54"/>
      <c r="AP114" s="61" t="str">
        <f>IF(D114&lt;&gt;"",CONCATENATE(TEXT(B114,"00"),VLOOKUP(C114,Auxiliar_Listas!$C$76:$D$119,2,0),D114,TEXT(E114,"0000"),Auxiliar_Formulas!L84,G114&amp;REPT(" ",12-LEN(G114)),TEXT(H114,"0000"),TEXT(I114,"00000000000"),J114&amp;REPT(" ",40-LEN(J114)),K114&amp;REPT(" ",40-LEN(K114)),TEXT(L114,"0000000000000")&amp;TEXT(M114,"00"),TEXT(N114,"0000000000000")&amp;TEXT(O114,"00"),(REPT("0",13-LEN(P114))&amp;P114)&amp;TEXT(Q114,"00"),(REPT("0",13-LEN(S114))&amp;S114)&amp;TEXT(T114,"00"),TEXT(U114,"000000"),TEXT(V114,"000000"),TEXT(VLOOKUP(W114,Auxiliar_Listas!$F$76:$G$82,2,0),"00"),X114,TEXT(VLOOKUP(Y114,Auxiliar_Listas!$J$75:$K$76,2,0),"000"),VLOOKUP(Z114,Auxiliar_Listas!$J$81:$K$82,2,0),REPT("0",11-LEN(AA114))&amp;AA114,REPT(" ",50),TEXT(AC114,"000"),REPT("0",14-LEN(AD114))&amp;AD114,TEXT(VLOOKUP(AE114,Auxiliar_Listas!$J$88:$K$95,2,0),"00"),AF114&amp;REPT(" ",20-LEN(AF114)),"*"),"")</f>
        <v/>
      </c>
    </row>
    <row r="115" spans="2:42" ht="30" customHeight="1" x14ac:dyDescent="0.25">
      <c r="B115" s="33">
        <v>3</v>
      </c>
      <c r="C115" s="40"/>
      <c r="D115" s="34"/>
      <c r="E115" s="35"/>
      <c r="F115" s="35"/>
      <c r="G115" s="34"/>
      <c r="H115" s="35"/>
      <c r="I115" s="36"/>
      <c r="J115" s="34"/>
      <c r="K115" s="34"/>
      <c r="L115" s="34"/>
      <c r="M115" s="37"/>
      <c r="N115" s="34"/>
      <c r="O115" s="37"/>
      <c r="P115" s="34"/>
      <c r="Q115" s="37"/>
      <c r="R115" s="65" t="str">
        <f t="shared" si="1"/>
        <v>Ok</v>
      </c>
      <c r="S115" s="34"/>
      <c r="T115" s="37"/>
      <c r="U115" s="34"/>
      <c r="V115" s="34"/>
      <c r="W115" s="38"/>
      <c r="X115" s="65" t="str">
        <f>IF(W115=Auxiliar_Listas!$F$77,"RG 2226/07 ","00")</f>
        <v>00</v>
      </c>
      <c r="Y115" s="39"/>
      <c r="Z115" s="34"/>
      <c r="AA115" s="34"/>
      <c r="AB115" s="34"/>
      <c r="AC115" s="36"/>
      <c r="AD115" s="36"/>
      <c r="AE115" s="40"/>
      <c r="AF115" s="52"/>
      <c r="AG115" s="54"/>
      <c r="AH115" s="54"/>
      <c r="AI115" s="54"/>
      <c r="AJ115" s="54"/>
      <c r="AK115" s="54"/>
      <c r="AL115" s="54"/>
      <c r="AP115" s="61" t="str">
        <f>IF(D115&lt;&gt;"",CONCATENATE(TEXT(B115,"00"),VLOOKUP(C115,Auxiliar_Listas!$C$76:$D$119,2,0),D115,TEXT(E115,"0000"),Auxiliar_Formulas!L85,G115&amp;REPT(" ",12-LEN(G115)),TEXT(H115,"0000"),TEXT(I115,"00000000000"),J115&amp;REPT(" ",40-LEN(J115)),K115&amp;REPT(" ",40-LEN(K115)),TEXT(L115,"0000000000000")&amp;TEXT(M115,"00"),TEXT(N115,"0000000000000")&amp;TEXT(O115,"00"),(REPT("0",13-LEN(P115))&amp;P115)&amp;TEXT(Q115,"00"),(REPT("0",13-LEN(S115))&amp;S115)&amp;TEXT(T115,"00"),TEXT(U115,"000000"),TEXT(V115,"000000"),TEXT(VLOOKUP(W115,Auxiliar_Listas!$F$76:$G$82,2,0),"00"),X115,TEXT(VLOOKUP(Y115,Auxiliar_Listas!$J$75:$K$76,2,0),"000"),VLOOKUP(Z115,Auxiliar_Listas!$J$81:$K$82,2,0),REPT("0",11-LEN(AA115))&amp;AA115,REPT(" ",50),TEXT(AC115,"000"),REPT("0",14-LEN(AD115))&amp;AD115,TEXT(VLOOKUP(AE115,Auxiliar_Listas!$J$88:$K$95,2,0),"00"),AF115&amp;REPT(" ",20-LEN(AF115)),"*"),"")</f>
        <v/>
      </c>
    </row>
    <row r="116" spans="2:42" ht="30" customHeight="1" x14ac:dyDescent="0.25">
      <c r="B116" s="33">
        <v>3</v>
      </c>
      <c r="C116" s="40"/>
      <c r="D116" s="34"/>
      <c r="E116" s="35"/>
      <c r="F116" s="35"/>
      <c r="G116" s="34"/>
      <c r="H116" s="35"/>
      <c r="I116" s="36"/>
      <c r="J116" s="34"/>
      <c r="K116" s="34"/>
      <c r="L116" s="34"/>
      <c r="M116" s="37"/>
      <c r="N116" s="34"/>
      <c r="O116" s="37"/>
      <c r="P116" s="34"/>
      <c r="Q116" s="37"/>
      <c r="R116" s="65" t="str">
        <f t="shared" si="1"/>
        <v>Ok</v>
      </c>
      <c r="S116" s="34"/>
      <c r="T116" s="37"/>
      <c r="U116" s="34"/>
      <c r="V116" s="34"/>
      <c r="W116" s="38"/>
      <c r="X116" s="65" t="str">
        <f>IF(W116=Auxiliar_Listas!$F$77,"RG 2226/07 ","00")</f>
        <v>00</v>
      </c>
      <c r="Y116" s="39"/>
      <c r="Z116" s="34"/>
      <c r="AA116" s="34"/>
      <c r="AB116" s="34"/>
      <c r="AC116" s="36"/>
      <c r="AD116" s="36"/>
      <c r="AE116" s="40"/>
      <c r="AF116" s="52"/>
      <c r="AG116" s="54"/>
      <c r="AH116" s="54"/>
      <c r="AI116" s="54"/>
      <c r="AJ116" s="54"/>
      <c r="AK116" s="54"/>
      <c r="AL116" s="54"/>
      <c r="AP116" s="61" t="str">
        <f>IF(D116&lt;&gt;"",CONCATENATE(TEXT(B116,"00"),VLOOKUP(C116,Auxiliar_Listas!$C$76:$D$119,2,0),D116,TEXT(E116,"0000"),Auxiliar_Formulas!L86,G116&amp;REPT(" ",12-LEN(G116)),TEXT(H116,"0000"),TEXT(I116,"00000000000"),J116&amp;REPT(" ",40-LEN(J116)),K116&amp;REPT(" ",40-LEN(K116)),TEXT(L116,"0000000000000")&amp;TEXT(M116,"00"),TEXT(N116,"0000000000000")&amp;TEXT(O116,"00"),(REPT("0",13-LEN(P116))&amp;P116)&amp;TEXT(Q116,"00"),(REPT("0",13-LEN(S116))&amp;S116)&amp;TEXT(T116,"00"),TEXT(U116,"000000"),TEXT(V116,"000000"),TEXT(VLOOKUP(W116,Auxiliar_Listas!$F$76:$G$82,2,0),"00"),X116,TEXT(VLOOKUP(Y116,Auxiliar_Listas!$J$75:$K$76,2,0),"000"),VLOOKUP(Z116,Auxiliar_Listas!$J$81:$K$82,2,0),REPT("0",11-LEN(AA116))&amp;AA116,REPT(" ",50),TEXT(AC116,"000"),REPT("0",14-LEN(AD116))&amp;AD116,TEXT(VLOOKUP(AE116,Auxiliar_Listas!$J$88:$K$95,2,0),"00"),AF116&amp;REPT(" ",20-LEN(AF116)),"*"),"")</f>
        <v/>
      </c>
    </row>
    <row r="117" spans="2:42" ht="30" customHeight="1" x14ac:dyDescent="0.25">
      <c r="B117" s="33">
        <v>3</v>
      </c>
      <c r="C117" s="40"/>
      <c r="D117" s="34"/>
      <c r="E117" s="35"/>
      <c r="F117" s="35"/>
      <c r="G117" s="34"/>
      <c r="H117" s="35"/>
      <c r="I117" s="36"/>
      <c r="J117" s="34"/>
      <c r="K117" s="34"/>
      <c r="L117" s="34"/>
      <c r="M117" s="37"/>
      <c r="N117" s="34"/>
      <c r="O117" s="37"/>
      <c r="P117" s="34"/>
      <c r="Q117" s="37"/>
      <c r="R117" s="65" t="str">
        <f t="shared" si="1"/>
        <v>Ok</v>
      </c>
      <c r="S117" s="34"/>
      <c r="T117" s="37"/>
      <c r="U117" s="34"/>
      <c r="V117" s="34"/>
      <c r="W117" s="38"/>
      <c r="X117" s="65" t="str">
        <f>IF(W117=Auxiliar_Listas!$F$77,"RG 2226/07 ","00")</f>
        <v>00</v>
      </c>
      <c r="Y117" s="39"/>
      <c r="Z117" s="34"/>
      <c r="AA117" s="34"/>
      <c r="AB117" s="34"/>
      <c r="AC117" s="36"/>
      <c r="AD117" s="36"/>
      <c r="AE117" s="40"/>
      <c r="AF117" s="52"/>
      <c r="AG117" s="54"/>
      <c r="AH117" s="54"/>
      <c r="AI117" s="54"/>
      <c r="AJ117" s="54"/>
      <c r="AK117" s="54"/>
      <c r="AL117" s="54"/>
      <c r="AP117" s="61" t="str">
        <f>IF(D117&lt;&gt;"",CONCATENATE(TEXT(B117,"00"),VLOOKUP(C117,Auxiliar_Listas!$C$76:$D$119,2,0),D117,TEXT(E117,"0000"),Auxiliar_Formulas!L87,G117&amp;REPT(" ",12-LEN(G117)),TEXT(H117,"0000"),TEXT(I117,"00000000000"),J117&amp;REPT(" ",40-LEN(J117)),K117&amp;REPT(" ",40-LEN(K117)),TEXT(L117,"0000000000000")&amp;TEXT(M117,"00"),TEXT(N117,"0000000000000")&amp;TEXT(O117,"00"),(REPT("0",13-LEN(P117))&amp;P117)&amp;TEXT(Q117,"00"),(REPT("0",13-LEN(S117))&amp;S117)&amp;TEXT(T117,"00"),TEXT(U117,"000000"),TEXT(V117,"000000"),TEXT(VLOOKUP(W117,Auxiliar_Listas!$F$76:$G$82,2,0),"00"),X117,TEXT(VLOOKUP(Y117,Auxiliar_Listas!$J$75:$K$76,2,0),"000"),VLOOKUP(Z117,Auxiliar_Listas!$J$81:$K$82,2,0),REPT("0",11-LEN(AA117))&amp;AA117,REPT(" ",50),TEXT(AC117,"000"),REPT("0",14-LEN(AD117))&amp;AD117,TEXT(VLOOKUP(AE117,Auxiliar_Listas!$J$88:$K$95,2,0),"00"),AF117&amp;REPT(" ",20-LEN(AF117)),"*"),"")</f>
        <v/>
      </c>
    </row>
    <row r="118" spans="2:42" ht="30" customHeight="1" x14ac:dyDescent="0.25">
      <c r="B118" s="33">
        <v>3</v>
      </c>
      <c r="C118" s="40"/>
      <c r="D118" s="34"/>
      <c r="E118" s="35"/>
      <c r="F118" s="35"/>
      <c r="G118" s="34"/>
      <c r="H118" s="35"/>
      <c r="I118" s="36"/>
      <c r="J118" s="34"/>
      <c r="K118" s="34"/>
      <c r="L118" s="34"/>
      <c r="M118" s="37"/>
      <c r="N118" s="34"/>
      <c r="O118" s="37"/>
      <c r="P118" s="34"/>
      <c r="Q118" s="37"/>
      <c r="R118" s="65" t="str">
        <f t="shared" si="1"/>
        <v>Ok</v>
      </c>
      <c r="S118" s="34"/>
      <c r="T118" s="37"/>
      <c r="U118" s="34"/>
      <c r="V118" s="34"/>
      <c r="W118" s="38"/>
      <c r="X118" s="65" t="str">
        <f>IF(W118=Auxiliar_Listas!$F$77,"RG 2226/07 ","00")</f>
        <v>00</v>
      </c>
      <c r="Y118" s="39"/>
      <c r="Z118" s="34"/>
      <c r="AA118" s="34"/>
      <c r="AB118" s="34"/>
      <c r="AC118" s="36"/>
      <c r="AD118" s="36"/>
      <c r="AE118" s="40"/>
      <c r="AF118" s="52"/>
      <c r="AG118" s="54"/>
      <c r="AH118" s="54"/>
      <c r="AI118" s="54"/>
      <c r="AJ118" s="54"/>
      <c r="AK118" s="54"/>
      <c r="AL118" s="54"/>
      <c r="AP118" s="61" t="str">
        <f>IF(D118&lt;&gt;"",CONCATENATE(TEXT(B118,"00"),VLOOKUP(C118,Auxiliar_Listas!$C$76:$D$119,2,0),D118,TEXT(E118,"0000"),Auxiliar_Formulas!L88,G118&amp;REPT(" ",12-LEN(G118)),TEXT(H118,"0000"),TEXT(I118,"00000000000"),J118&amp;REPT(" ",40-LEN(J118)),K118&amp;REPT(" ",40-LEN(K118)),TEXT(L118,"0000000000000")&amp;TEXT(M118,"00"),TEXT(N118,"0000000000000")&amp;TEXT(O118,"00"),(REPT("0",13-LEN(P118))&amp;P118)&amp;TEXT(Q118,"00"),(REPT("0",13-LEN(S118))&amp;S118)&amp;TEXT(T118,"00"),TEXT(U118,"000000"),TEXT(V118,"000000"),TEXT(VLOOKUP(W118,Auxiliar_Listas!$F$76:$G$82,2,0),"00"),X118,TEXT(VLOOKUP(Y118,Auxiliar_Listas!$J$75:$K$76,2,0),"000"),VLOOKUP(Z118,Auxiliar_Listas!$J$81:$K$82,2,0),REPT("0",11-LEN(AA118))&amp;AA118,REPT(" ",50),TEXT(AC118,"000"),REPT("0",14-LEN(AD118))&amp;AD118,TEXT(VLOOKUP(AE118,Auxiliar_Listas!$J$88:$K$95,2,0),"00"),AF118&amp;REPT(" ",20-LEN(AF118)),"*"),"")</f>
        <v/>
      </c>
    </row>
    <row r="119" spans="2:42" ht="30" customHeight="1" x14ac:dyDescent="0.25">
      <c r="B119" s="33">
        <v>3</v>
      </c>
      <c r="C119" s="40"/>
      <c r="D119" s="34"/>
      <c r="E119" s="35"/>
      <c r="F119" s="35"/>
      <c r="G119" s="34"/>
      <c r="H119" s="35"/>
      <c r="I119" s="36"/>
      <c r="J119" s="34"/>
      <c r="K119" s="34"/>
      <c r="L119" s="34"/>
      <c r="M119" s="37"/>
      <c r="N119" s="34"/>
      <c r="O119" s="37"/>
      <c r="P119" s="34"/>
      <c r="Q119" s="37"/>
      <c r="R119" s="65" t="str">
        <f t="shared" si="1"/>
        <v>Ok</v>
      </c>
      <c r="S119" s="34"/>
      <c r="T119" s="37"/>
      <c r="U119" s="34"/>
      <c r="V119" s="34"/>
      <c r="W119" s="38"/>
      <c r="X119" s="65" t="str">
        <f>IF(W119=Auxiliar_Listas!$F$77,"RG 2226/07 ","00")</f>
        <v>00</v>
      </c>
      <c r="Y119" s="39"/>
      <c r="Z119" s="34"/>
      <c r="AA119" s="34"/>
      <c r="AB119" s="34"/>
      <c r="AC119" s="36"/>
      <c r="AD119" s="36"/>
      <c r="AE119" s="40"/>
      <c r="AF119" s="52"/>
      <c r="AG119" s="54"/>
      <c r="AH119" s="54"/>
      <c r="AI119" s="54"/>
      <c r="AJ119" s="54"/>
      <c r="AK119" s="54"/>
      <c r="AL119" s="54"/>
      <c r="AP119" s="61" t="str">
        <f>IF(D119&lt;&gt;"",CONCATENATE(TEXT(B119,"00"),VLOOKUP(C119,Auxiliar_Listas!$C$76:$D$119,2,0),D119,TEXT(E119,"0000"),Auxiliar_Formulas!L89,G119&amp;REPT(" ",12-LEN(G119)),TEXT(H119,"0000"),TEXT(I119,"00000000000"),J119&amp;REPT(" ",40-LEN(J119)),K119&amp;REPT(" ",40-LEN(K119)),TEXT(L119,"0000000000000")&amp;TEXT(M119,"00"),TEXT(N119,"0000000000000")&amp;TEXT(O119,"00"),(REPT("0",13-LEN(P119))&amp;P119)&amp;TEXT(Q119,"00"),(REPT("0",13-LEN(S119))&amp;S119)&amp;TEXT(T119,"00"),TEXT(U119,"000000"),TEXT(V119,"000000"),TEXT(VLOOKUP(W119,Auxiliar_Listas!$F$76:$G$82,2,0),"00"),X119,TEXT(VLOOKUP(Y119,Auxiliar_Listas!$J$75:$K$76,2,0),"000"),VLOOKUP(Z119,Auxiliar_Listas!$J$81:$K$82,2,0),REPT("0",11-LEN(AA119))&amp;AA119,REPT(" ",50),TEXT(AC119,"000"),REPT("0",14-LEN(AD119))&amp;AD119,TEXT(VLOOKUP(AE119,Auxiliar_Listas!$J$88:$K$95,2,0),"00"),AF119&amp;REPT(" ",20-LEN(AF119)),"*"),"")</f>
        <v/>
      </c>
    </row>
    <row r="120" spans="2:42" ht="30" customHeight="1" x14ac:dyDescent="0.25">
      <c r="B120" s="33">
        <v>3</v>
      </c>
      <c r="C120" s="40"/>
      <c r="D120" s="34"/>
      <c r="E120" s="35"/>
      <c r="F120" s="35"/>
      <c r="G120" s="34"/>
      <c r="H120" s="35"/>
      <c r="I120" s="36"/>
      <c r="J120" s="34"/>
      <c r="K120" s="34"/>
      <c r="L120" s="34"/>
      <c r="M120" s="37"/>
      <c r="N120" s="34"/>
      <c r="O120" s="37"/>
      <c r="P120" s="34"/>
      <c r="Q120" s="37"/>
      <c r="R120" s="65" t="str">
        <f t="shared" si="1"/>
        <v>Ok</v>
      </c>
      <c r="S120" s="34"/>
      <c r="T120" s="37"/>
      <c r="U120" s="34"/>
      <c r="V120" s="34"/>
      <c r="W120" s="38"/>
      <c r="X120" s="65" t="str">
        <f>IF(W120=Auxiliar_Listas!$F$77,"RG 2226/07 ","00")</f>
        <v>00</v>
      </c>
      <c r="Y120" s="39"/>
      <c r="Z120" s="34"/>
      <c r="AA120" s="34"/>
      <c r="AB120" s="34"/>
      <c r="AC120" s="36"/>
      <c r="AD120" s="36"/>
      <c r="AE120" s="40"/>
      <c r="AF120" s="52"/>
      <c r="AG120" s="54"/>
      <c r="AH120" s="54"/>
      <c r="AI120" s="54"/>
      <c r="AJ120" s="54"/>
      <c r="AK120" s="54"/>
      <c r="AL120" s="54"/>
      <c r="AP120" s="61" t="str">
        <f>IF(D120&lt;&gt;"",CONCATENATE(TEXT(B120,"00"),VLOOKUP(C120,Auxiliar_Listas!$C$76:$D$119,2,0),D120,TEXT(E120,"0000"),Auxiliar_Formulas!L90,G120&amp;REPT(" ",12-LEN(G120)),TEXT(H120,"0000"),TEXT(I120,"00000000000"),J120&amp;REPT(" ",40-LEN(J120)),K120&amp;REPT(" ",40-LEN(K120)),TEXT(L120,"0000000000000")&amp;TEXT(M120,"00"),TEXT(N120,"0000000000000")&amp;TEXT(O120,"00"),(REPT("0",13-LEN(P120))&amp;P120)&amp;TEXT(Q120,"00"),(REPT("0",13-LEN(S120))&amp;S120)&amp;TEXT(T120,"00"),TEXT(U120,"000000"),TEXT(V120,"000000"),TEXT(VLOOKUP(W120,Auxiliar_Listas!$F$76:$G$82,2,0),"00"),X120,TEXT(VLOOKUP(Y120,Auxiliar_Listas!$J$75:$K$76,2,0),"000"),VLOOKUP(Z120,Auxiliar_Listas!$J$81:$K$82,2,0),REPT("0",11-LEN(AA120))&amp;AA120,REPT(" ",50),TEXT(AC120,"000"),REPT("0",14-LEN(AD120))&amp;AD120,TEXT(VLOOKUP(AE120,Auxiliar_Listas!$J$88:$K$95,2,0),"00"),AF120&amp;REPT(" ",20-LEN(AF120)),"*"),"")</f>
        <v/>
      </c>
    </row>
    <row r="121" spans="2:42" ht="30" customHeight="1" x14ac:dyDescent="0.25">
      <c r="B121" s="33">
        <v>3</v>
      </c>
      <c r="C121" s="40"/>
      <c r="D121" s="34"/>
      <c r="E121" s="35"/>
      <c r="F121" s="35"/>
      <c r="G121" s="34"/>
      <c r="H121" s="35"/>
      <c r="I121" s="36"/>
      <c r="J121" s="34"/>
      <c r="K121" s="34"/>
      <c r="L121" s="34"/>
      <c r="M121" s="37"/>
      <c r="N121" s="34"/>
      <c r="O121" s="37"/>
      <c r="P121" s="34"/>
      <c r="Q121" s="37"/>
      <c r="R121" s="65" t="str">
        <f t="shared" si="1"/>
        <v>Ok</v>
      </c>
      <c r="S121" s="34"/>
      <c r="T121" s="37"/>
      <c r="U121" s="34"/>
      <c r="V121" s="34"/>
      <c r="W121" s="38"/>
      <c r="X121" s="65" t="str">
        <f>IF(W121=Auxiliar_Listas!$F$77,"RG 2226/07 ","00")</f>
        <v>00</v>
      </c>
      <c r="Y121" s="39"/>
      <c r="Z121" s="34"/>
      <c r="AA121" s="34"/>
      <c r="AB121" s="34"/>
      <c r="AC121" s="36"/>
      <c r="AD121" s="36"/>
      <c r="AE121" s="40"/>
      <c r="AF121" s="52"/>
      <c r="AG121" s="54"/>
      <c r="AH121" s="54"/>
      <c r="AI121" s="54"/>
      <c r="AJ121" s="54"/>
      <c r="AK121" s="54"/>
      <c r="AL121" s="54"/>
      <c r="AP121" s="61" t="str">
        <f>IF(D121&lt;&gt;"",CONCATENATE(TEXT(B121,"00"),VLOOKUP(C121,Auxiliar_Listas!$C$76:$D$119,2,0),D121,TEXT(E121,"0000"),Auxiliar_Formulas!L91,G121&amp;REPT(" ",12-LEN(G121)),TEXT(H121,"0000"),TEXT(I121,"00000000000"),J121&amp;REPT(" ",40-LEN(J121)),K121&amp;REPT(" ",40-LEN(K121)),TEXT(L121,"0000000000000")&amp;TEXT(M121,"00"),TEXT(N121,"0000000000000")&amp;TEXT(O121,"00"),(REPT("0",13-LEN(P121))&amp;P121)&amp;TEXT(Q121,"00"),(REPT("0",13-LEN(S121))&amp;S121)&amp;TEXT(T121,"00"),TEXT(U121,"000000"),TEXT(V121,"000000"),TEXT(VLOOKUP(W121,Auxiliar_Listas!$F$76:$G$82,2,0),"00"),X121,TEXT(VLOOKUP(Y121,Auxiliar_Listas!$J$75:$K$76,2,0),"000"),VLOOKUP(Z121,Auxiliar_Listas!$J$81:$K$82,2,0),REPT("0",11-LEN(AA121))&amp;AA121,REPT(" ",50),TEXT(AC121,"000"),REPT("0",14-LEN(AD121))&amp;AD121,TEXT(VLOOKUP(AE121,Auxiliar_Listas!$J$88:$K$95,2,0),"00"),AF121&amp;REPT(" ",20-LEN(AF121)),"*"),"")</f>
        <v/>
      </c>
    </row>
    <row r="122" spans="2:42" ht="30" customHeight="1" x14ac:dyDescent="0.25">
      <c r="B122" s="33">
        <v>3</v>
      </c>
      <c r="C122" s="40"/>
      <c r="D122" s="34"/>
      <c r="E122" s="35"/>
      <c r="F122" s="35"/>
      <c r="G122" s="34"/>
      <c r="H122" s="35"/>
      <c r="I122" s="36"/>
      <c r="J122" s="34"/>
      <c r="K122" s="34"/>
      <c r="L122" s="34"/>
      <c r="M122" s="37"/>
      <c r="N122" s="34"/>
      <c r="O122" s="37"/>
      <c r="P122" s="34"/>
      <c r="Q122" s="37"/>
      <c r="R122" s="65" t="str">
        <f t="shared" si="1"/>
        <v>Ok</v>
      </c>
      <c r="S122" s="34"/>
      <c r="T122" s="37"/>
      <c r="U122" s="34"/>
      <c r="V122" s="34"/>
      <c r="W122" s="38"/>
      <c r="X122" s="65" t="str">
        <f>IF(W122=Auxiliar_Listas!$F$77,"RG 2226/07 ","00")</f>
        <v>00</v>
      </c>
      <c r="Y122" s="39"/>
      <c r="Z122" s="34"/>
      <c r="AA122" s="34"/>
      <c r="AB122" s="34"/>
      <c r="AC122" s="36"/>
      <c r="AD122" s="36"/>
      <c r="AE122" s="40"/>
      <c r="AF122" s="52"/>
      <c r="AG122" s="54"/>
      <c r="AH122" s="54"/>
      <c r="AI122" s="54"/>
      <c r="AJ122" s="54"/>
      <c r="AK122" s="54"/>
      <c r="AL122" s="54"/>
      <c r="AP122" s="61" t="str">
        <f>IF(D122&lt;&gt;"",CONCATENATE(TEXT(B122,"00"),VLOOKUP(C122,Auxiliar_Listas!$C$76:$D$119,2,0),D122,TEXT(E122,"0000"),Auxiliar_Formulas!L92,G122&amp;REPT(" ",12-LEN(G122)),TEXT(H122,"0000"),TEXT(I122,"00000000000"),J122&amp;REPT(" ",40-LEN(J122)),K122&amp;REPT(" ",40-LEN(K122)),TEXT(L122,"0000000000000")&amp;TEXT(M122,"00"),TEXT(N122,"0000000000000")&amp;TEXT(O122,"00"),(REPT("0",13-LEN(P122))&amp;P122)&amp;TEXT(Q122,"00"),(REPT("0",13-LEN(S122))&amp;S122)&amp;TEXT(T122,"00"),TEXT(U122,"000000"),TEXT(V122,"000000"),TEXT(VLOOKUP(W122,Auxiliar_Listas!$F$76:$G$82,2,0),"00"),X122,TEXT(VLOOKUP(Y122,Auxiliar_Listas!$J$75:$K$76,2,0),"000"),VLOOKUP(Z122,Auxiliar_Listas!$J$81:$K$82,2,0),REPT("0",11-LEN(AA122))&amp;AA122,REPT(" ",50),TEXT(AC122,"000"),REPT("0",14-LEN(AD122))&amp;AD122,TEXT(VLOOKUP(AE122,Auxiliar_Listas!$J$88:$K$95,2,0),"00"),AF122&amp;REPT(" ",20-LEN(AF122)),"*"),"")</f>
        <v/>
      </c>
    </row>
    <row r="123" spans="2:42" ht="30" customHeight="1" x14ac:dyDescent="0.25">
      <c r="B123" s="33">
        <v>3</v>
      </c>
      <c r="C123" s="40"/>
      <c r="D123" s="34"/>
      <c r="E123" s="35"/>
      <c r="F123" s="35"/>
      <c r="G123" s="34"/>
      <c r="H123" s="35"/>
      <c r="I123" s="36"/>
      <c r="J123" s="34"/>
      <c r="K123" s="34"/>
      <c r="L123" s="34"/>
      <c r="M123" s="37"/>
      <c r="N123" s="34"/>
      <c r="O123" s="37"/>
      <c r="P123" s="34"/>
      <c r="Q123" s="37"/>
      <c r="R123" s="65" t="str">
        <f t="shared" si="1"/>
        <v>Ok</v>
      </c>
      <c r="S123" s="34"/>
      <c r="T123" s="37"/>
      <c r="U123" s="34"/>
      <c r="V123" s="34"/>
      <c r="W123" s="38"/>
      <c r="X123" s="65" t="str">
        <f>IF(W123=Auxiliar_Listas!$F$77,"RG 2226/07 ","00")</f>
        <v>00</v>
      </c>
      <c r="Y123" s="39"/>
      <c r="Z123" s="34"/>
      <c r="AA123" s="34"/>
      <c r="AB123" s="34"/>
      <c r="AC123" s="36"/>
      <c r="AD123" s="36"/>
      <c r="AE123" s="40"/>
      <c r="AF123" s="52"/>
      <c r="AG123" s="54"/>
      <c r="AH123" s="54"/>
      <c r="AI123" s="54"/>
      <c r="AJ123" s="54"/>
      <c r="AK123" s="54"/>
      <c r="AL123" s="54"/>
      <c r="AP123" s="61" t="str">
        <f>IF(D123&lt;&gt;"",CONCATENATE(TEXT(B123,"00"),VLOOKUP(C123,Auxiliar_Listas!$C$76:$D$119,2,0),D123,TEXT(E123,"0000"),Auxiliar_Formulas!L93,G123&amp;REPT(" ",12-LEN(G123)),TEXT(H123,"0000"),TEXT(I123,"00000000000"),J123&amp;REPT(" ",40-LEN(J123)),K123&amp;REPT(" ",40-LEN(K123)),TEXT(L123,"0000000000000")&amp;TEXT(M123,"00"),TEXT(N123,"0000000000000")&amp;TEXT(O123,"00"),(REPT("0",13-LEN(P123))&amp;P123)&amp;TEXT(Q123,"00"),(REPT("0",13-LEN(S123))&amp;S123)&amp;TEXT(T123,"00"),TEXT(U123,"000000"),TEXT(V123,"000000"),TEXT(VLOOKUP(W123,Auxiliar_Listas!$F$76:$G$82,2,0),"00"),X123,TEXT(VLOOKUP(Y123,Auxiliar_Listas!$J$75:$K$76,2,0),"000"),VLOOKUP(Z123,Auxiliar_Listas!$J$81:$K$82,2,0),REPT("0",11-LEN(AA123))&amp;AA123,REPT(" ",50),TEXT(AC123,"000"),REPT("0",14-LEN(AD123))&amp;AD123,TEXT(VLOOKUP(AE123,Auxiliar_Listas!$J$88:$K$95,2,0),"00"),AF123&amp;REPT(" ",20-LEN(AF123)),"*"),"")</f>
        <v/>
      </c>
    </row>
    <row r="124" spans="2:42" ht="30" customHeight="1" x14ac:dyDescent="0.25">
      <c r="B124" s="33">
        <v>3</v>
      </c>
      <c r="C124" s="40"/>
      <c r="D124" s="34"/>
      <c r="E124" s="35"/>
      <c r="F124" s="35"/>
      <c r="G124" s="34"/>
      <c r="H124" s="35"/>
      <c r="I124" s="36"/>
      <c r="J124" s="34"/>
      <c r="K124" s="34"/>
      <c r="L124" s="34"/>
      <c r="M124" s="37"/>
      <c r="N124" s="34"/>
      <c r="O124" s="37"/>
      <c r="P124" s="34"/>
      <c r="Q124" s="37"/>
      <c r="R124" s="65" t="str">
        <f t="shared" si="1"/>
        <v>Ok</v>
      </c>
      <c r="S124" s="34"/>
      <c r="T124" s="37"/>
      <c r="U124" s="34"/>
      <c r="V124" s="34"/>
      <c r="W124" s="38"/>
      <c r="X124" s="65" t="str">
        <f>IF(W124=Auxiliar_Listas!$F$77,"RG 2226/07 ","00")</f>
        <v>00</v>
      </c>
      <c r="Y124" s="39"/>
      <c r="Z124" s="34"/>
      <c r="AA124" s="34"/>
      <c r="AB124" s="34"/>
      <c r="AC124" s="36"/>
      <c r="AD124" s="36"/>
      <c r="AE124" s="40"/>
      <c r="AF124" s="52"/>
      <c r="AG124" s="54"/>
      <c r="AH124" s="54"/>
      <c r="AI124" s="54"/>
      <c r="AJ124" s="54"/>
      <c r="AK124" s="54"/>
      <c r="AL124" s="54"/>
      <c r="AP124" s="61" t="str">
        <f>IF(D124&lt;&gt;"",CONCATENATE(TEXT(B124,"00"),VLOOKUP(C124,Auxiliar_Listas!$C$76:$D$119,2,0),D124,TEXT(E124,"0000"),Auxiliar_Formulas!L94,G124&amp;REPT(" ",12-LEN(G124)),TEXT(H124,"0000"),TEXT(I124,"00000000000"),J124&amp;REPT(" ",40-LEN(J124)),K124&amp;REPT(" ",40-LEN(K124)),TEXT(L124,"0000000000000")&amp;TEXT(M124,"00"),TEXT(N124,"0000000000000")&amp;TEXT(O124,"00"),(REPT("0",13-LEN(P124))&amp;P124)&amp;TEXT(Q124,"00"),(REPT("0",13-LEN(S124))&amp;S124)&amp;TEXT(T124,"00"),TEXT(U124,"000000"),TEXT(V124,"000000"),TEXT(VLOOKUP(W124,Auxiliar_Listas!$F$76:$G$82,2,0),"00"),X124,TEXT(VLOOKUP(Y124,Auxiliar_Listas!$J$75:$K$76,2,0),"000"),VLOOKUP(Z124,Auxiliar_Listas!$J$81:$K$82,2,0),REPT("0",11-LEN(AA124))&amp;AA124,REPT(" ",50),TEXT(AC124,"000"),REPT("0",14-LEN(AD124))&amp;AD124,TEXT(VLOOKUP(AE124,Auxiliar_Listas!$J$88:$K$95,2,0),"00"),AF124&amp;REPT(" ",20-LEN(AF124)),"*"),"")</f>
        <v/>
      </c>
    </row>
    <row r="125" spans="2:42" ht="30" customHeight="1" x14ac:dyDescent="0.25">
      <c r="B125" s="33">
        <v>3</v>
      </c>
      <c r="C125" s="40"/>
      <c r="D125" s="34"/>
      <c r="E125" s="35"/>
      <c r="F125" s="35"/>
      <c r="G125" s="34"/>
      <c r="H125" s="35"/>
      <c r="I125" s="36"/>
      <c r="J125" s="34"/>
      <c r="K125" s="34"/>
      <c r="L125" s="34"/>
      <c r="M125" s="37"/>
      <c r="N125" s="34"/>
      <c r="O125" s="37"/>
      <c r="P125" s="34"/>
      <c r="Q125" s="37"/>
      <c r="R125" s="65" t="str">
        <f t="shared" si="1"/>
        <v>Ok</v>
      </c>
      <c r="S125" s="34"/>
      <c r="T125" s="37"/>
      <c r="U125" s="34"/>
      <c r="V125" s="34"/>
      <c r="W125" s="38"/>
      <c r="X125" s="65" t="str">
        <f>IF(W125=Auxiliar_Listas!$F$77,"RG 2226/07 ","00")</f>
        <v>00</v>
      </c>
      <c r="Y125" s="39"/>
      <c r="Z125" s="34"/>
      <c r="AA125" s="34"/>
      <c r="AB125" s="34"/>
      <c r="AC125" s="36"/>
      <c r="AD125" s="36"/>
      <c r="AE125" s="40"/>
      <c r="AF125" s="52"/>
      <c r="AG125" s="54"/>
      <c r="AH125" s="54"/>
      <c r="AI125" s="54"/>
      <c r="AJ125" s="54"/>
      <c r="AK125" s="54"/>
      <c r="AL125" s="54"/>
      <c r="AP125" s="61" t="str">
        <f>IF(D125&lt;&gt;"",CONCATENATE(TEXT(B125,"00"),VLOOKUP(C125,Auxiliar_Listas!$C$76:$D$119,2,0),D125,TEXT(E125,"0000"),Auxiliar_Formulas!L95,G125&amp;REPT(" ",12-LEN(G125)),TEXT(H125,"0000"),TEXT(I125,"00000000000"),J125&amp;REPT(" ",40-LEN(J125)),K125&amp;REPT(" ",40-LEN(K125)),TEXT(L125,"0000000000000")&amp;TEXT(M125,"00"),TEXT(N125,"0000000000000")&amp;TEXT(O125,"00"),(REPT("0",13-LEN(P125))&amp;P125)&amp;TEXT(Q125,"00"),(REPT("0",13-LEN(S125))&amp;S125)&amp;TEXT(T125,"00"),TEXT(U125,"000000"),TEXT(V125,"000000"),TEXT(VLOOKUP(W125,Auxiliar_Listas!$F$76:$G$82,2,0),"00"),X125,TEXT(VLOOKUP(Y125,Auxiliar_Listas!$J$75:$K$76,2,0),"000"),VLOOKUP(Z125,Auxiliar_Listas!$J$81:$K$82,2,0),REPT("0",11-LEN(AA125))&amp;AA125,REPT(" ",50),TEXT(AC125,"000"),REPT("0",14-LEN(AD125))&amp;AD125,TEXT(VLOOKUP(AE125,Auxiliar_Listas!$J$88:$K$95,2,0),"00"),AF125&amp;REPT(" ",20-LEN(AF125)),"*"),"")</f>
        <v/>
      </c>
    </row>
    <row r="126" spans="2:42" ht="30" customHeight="1" x14ac:dyDescent="0.25">
      <c r="B126" s="33">
        <v>3</v>
      </c>
      <c r="C126" s="40"/>
      <c r="D126" s="34"/>
      <c r="E126" s="35"/>
      <c r="F126" s="35"/>
      <c r="G126" s="34"/>
      <c r="H126" s="35"/>
      <c r="I126" s="36"/>
      <c r="J126" s="34"/>
      <c r="K126" s="34"/>
      <c r="L126" s="34"/>
      <c r="M126" s="37"/>
      <c r="N126" s="34"/>
      <c r="O126" s="37"/>
      <c r="P126" s="34"/>
      <c r="Q126" s="37"/>
      <c r="R126" s="65" t="str">
        <f t="shared" si="1"/>
        <v>Ok</v>
      </c>
      <c r="S126" s="34"/>
      <c r="T126" s="37"/>
      <c r="U126" s="34"/>
      <c r="V126" s="34"/>
      <c r="W126" s="38"/>
      <c r="X126" s="65" t="str">
        <f>IF(W126=Auxiliar_Listas!$F$77,"RG 2226/07 ","00")</f>
        <v>00</v>
      </c>
      <c r="Y126" s="39"/>
      <c r="Z126" s="34"/>
      <c r="AA126" s="34"/>
      <c r="AB126" s="34"/>
      <c r="AC126" s="36"/>
      <c r="AD126" s="36"/>
      <c r="AE126" s="40"/>
      <c r="AF126" s="52"/>
      <c r="AG126" s="54"/>
      <c r="AH126" s="54"/>
      <c r="AI126" s="54"/>
      <c r="AJ126" s="54"/>
      <c r="AK126" s="54"/>
      <c r="AL126" s="54"/>
      <c r="AP126" s="61" t="str">
        <f>IF(D126&lt;&gt;"",CONCATENATE(TEXT(B126,"00"),VLOOKUP(C126,Auxiliar_Listas!$C$76:$D$119,2,0),D126,TEXT(E126,"0000"),Auxiliar_Formulas!L96,G126&amp;REPT(" ",12-LEN(G126)),TEXT(H126,"0000"),TEXT(I126,"00000000000"),J126&amp;REPT(" ",40-LEN(J126)),K126&amp;REPT(" ",40-LEN(K126)),TEXT(L126,"0000000000000")&amp;TEXT(M126,"00"),TEXT(N126,"0000000000000")&amp;TEXT(O126,"00"),(REPT("0",13-LEN(P126))&amp;P126)&amp;TEXT(Q126,"00"),(REPT("0",13-LEN(S126))&amp;S126)&amp;TEXT(T126,"00"),TEXT(U126,"000000"),TEXT(V126,"000000"),TEXT(VLOOKUP(W126,Auxiliar_Listas!$F$76:$G$82,2,0),"00"),X126,TEXT(VLOOKUP(Y126,Auxiliar_Listas!$J$75:$K$76,2,0),"000"),VLOOKUP(Z126,Auxiliar_Listas!$J$81:$K$82,2,0),REPT("0",11-LEN(AA126))&amp;AA126,REPT(" ",50),TEXT(AC126,"000"),REPT("0",14-LEN(AD126))&amp;AD126,TEXT(VLOOKUP(AE126,Auxiliar_Listas!$J$88:$K$95,2,0),"00"),AF126&amp;REPT(" ",20-LEN(AF126)),"*"),"")</f>
        <v/>
      </c>
    </row>
    <row r="127" spans="2:42" ht="30" customHeight="1" x14ac:dyDescent="0.25">
      <c r="B127" s="33">
        <v>3</v>
      </c>
      <c r="C127" s="40"/>
      <c r="D127" s="34"/>
      <c r="E127" s="35"/>
      <c r="F127" s="35"/>
      <c r="G127" s="34"/>
      <c r="H127" s="35"/>
      <c r="I127" s="36"/>
      <c r="J127" s="34"/>
      <c r="K127" s="34"/>
      <c r="L127" s="34"/>
      <c r="M127" s="37"/>
      <c r="N127" s="34"/>
      <c r="O127" s="37"/>
      <c r="P127" s="34"/>
      <c r="Q127" s="37"/>
      <c r="R127" s="65" t="str">
        <f t="shared" si="1"/>
        <v>Ok</v>
      </c>
      <c r="S127" s="34"/>
      <c r="T127" s="37"/>
      <c r="U127" s="34"/>
      <c r="V127" s="34"/>
      <c r="W127" s="38"/>
      <c r="X127" s="65" t="str">
        <f>IF(W127=Auxiliar_Listas!$F$77,"RG 2226/07 ","00")</f>
        <v>00</v>
      </c>
      <c r="Y127" s="39"/>
      <c r="Z127" s="34"/>
      <c r="AA127" s="34"/>
      <c r="AB127" s="34"/>
      <c r="AC127" s="36"/>
      <c r="AD127" s="36"/>
      <c r="AE127" s="40"/>
      <c r="AF127" s="52"/>
      <c r="AG127" s="54"/>
      <c r="AH127" s="54"/>
      <c r="AI127" s="54"/>
      <c r="AJ127" s="54"/>
      <c r="AK127" s="54"/>
      <c r="AL127" s="54"/>
      <c r="AP127" s="61" t="str">
        <f>IF(D127&lt;&gt;"",CONCATENATE(TEXT(B127,"00"),VLOOKUP(C127,Auxiliar_Listas!$C$76:$D$119,2,0),D127,TEXT(E127,"0000"),Auxiliar_Formulas!L97,G127&amp;REPT(" ",12-LEN(G127)),TEXT(H127,"0000"),TEXT(I127,"00000000000"),J127&amp;REPT(" ",40-LEN(J127)),K127&amp;REPT(" ",40-LEN(K127)),TEXT(L127,"0000000000000")&amp;TEXT(M127,"00"),TEXT(N127,"0000000000000")&amp;TEXT(O127,"00"),(REPT("0",13-LEN(P127))&amp;P127)&amp;TEXT(Q127,"00"),(REPT("0",13-LEN(S127))&amp;S127)&amp;TEXT(T127,"00"),TEXT(U127,"000000"),TEXT(V127,"000000"),TEXT(VLOOKUP(W127,Auxiliar_Listas!$F$76:$G$82,2,0),"00"),X127,TEXT(VLOOKUP(Y127,Auxiliar_Listas!$J$75:$K$76,2,0),"000"),VLOOKUP(Z127,Auxiliar_Listas!$J$81:$K$82,2,0),REPT("0",11-LEN(AA127))&amp;AA127,REPT(" ",50),TEXT(AC127,"000"),REPT("0",14-LEN(AD127))&amp;AD127,TEXT(VLOOKUP(AE127,Auxiliar_Listas!$J$88:$K$95,2,0),"00"),AF127&amp;REPT(" ",20-LEN(AF127)),"*"),"")</f>
        <v/>
      </c>
    </row>
    <row r="128" spans="2:42" ht="30" customHeight="1" x14ac:dyDescent="0.25">
      <c r="B128" s="33">
        <v>3</v>
      </c>
      <c r="C128" s="40"/>
      <c r="D128" s="34"/>
      <c r="E128" s="35"/>
      <c r="F128" s="35"/>
      <c r="G128" s="34"/>
      <c r="H128" s="35"/>
      <c r="I128" s="36"/>
      <c r="J128" s="34"/>
      <c r="K128" s="34"/>
      <c r="L128" s="34"/>
      <c r="M128" s="37"/>
      <c r="N128" s="34"/>
      <c r="O128" s="37"/>
      <c r="P128" s="34"/>
      <c r="Q128" s="37"/>
      <c r="R128" s="65" t="str">
        <f t="shared" si="1"/>
        <v>Ok</v>
      </c>
      <c r="S128" s="34"/>
      <c r="T128" s="37"/>
      <c r="U128" s="34"/>
      <c r="V128" s="34"/>
      <c r="W128" s="38"/>
      <c r="X128" s="65" t="str">
        <f>IF(W128=Auxiliar_Listas!$F$77,"RG 2226/07 ","00")</f>
        <v>00</v>
      </c>
      <c r="Y128" s="39"/>
      <c r="Z128" s="34"/>
      <c r="AA128" s="34"/>
      <c r="AB128" s="34"/>
      <c r="AC128" s="36"/>
      <c r="AD128" s="36"/>
      <c r="AE128" s="40"/>
      <c r="AF128" s="52"/>
      <c r="AG128" s="54"/>
      <c r="AH128" s="54"/>
      <c r="AI128" s="54"/>
      <c r="AJ128" s="54"/>
      <c r="AK128" s="54"/>
      <c r="AL128" s="54"/>
      <c r="AP128" s="61" t="str">
        <f>IF(D128&lt;&gt;"",CONCATENATE(TEXT(B128,"00"),VLOOKUP(C128,Auxiliar_Listas!$C$76:$D$119,2,0),D128,TEXT(E128,"0000"),Auxiliar_Formulas!L98,G128&amp;REPT(" ",12-LEN(G128)),TEXT(H128,"0000"),TEXT(I128,"00000000000"),J128&amp;REPT(" ",40-LEN(J128)),K128&amp;REPT(" ",40-LEN(K128)),TEXT(L128,"0000000000000")&amp;TEXT(M128,"00"),TEXT(N128,"0000000000000")&amp;TEXT(O128,"00"),(REPT("0",13-LEN(P128))&amp;P128)&amp;TEXT(Q128,"00"),(REPT("0",13-LEN(S128))&amp;S128)&amp;TEXT(T128,"00"),TEXT(U128,"000000"),TEXT(V128,"000000"),TEXT(VLOOKUP(W128,Auxiliar_Listas!$F$76:$G$82,2,0),"00"),X128,TEXT(VLOOKUP(Y128,Auxiliar_Listas!$J$75:$K$76,2,0),"000"),VLOOKUP(Z128,Auxiliar_Listas!$J$81:$K$82,2,0),REPT("0",11-LEN(AA128))&amp;AA128,REPT(" ",50),TEXT(AC128,"000"),REPT("0",14-LEN(AD128))&amp;AD128,TEXT(VLOOKUP(AE128,Auxiliar_Listas!$J$88:$K$95,2,0),"00"),AF128&amp;REPT(" ",20-LEN(AF128)),"*"),"")</f>
        <v/>
      </c>
    </row>
    <row r="129" spans="2:47" ht="30" customHeight="1" x14ac:dyDescent="0.25">
      <c r="B129" s="33">
        <v>3</v>
      </c>
      <c r="C129" s="40"/>
      <c r="D129" s="34"/>
      <c r="E129" s="35"/>
      <c r="F129" s="35"/>
      <c r="G129" s="34"/>
      <c r="H129" s="35"/>
      <c r="I129" s="36"/>
      <c r="J129" s="34"/>
      <c r="K129" s="34"/>
      <c r="L129" s="34"/>
      <c r="M129" s="37"/>
      <c r="N129" s="34"/>
      <c r="O129" s="37"/>
      <c r="P129" s="34"/>
      <c r="Q129" s="37"/>
      <c r="R129" s="65" t="str">
        <f t="shared" si="1"/>
        <v>Ok</v>
      </c>
      <c r="S129" s="34"/>
      <c r="T129" s="37"/>
      <c r="U129" s="34"/>
      <c r="V129" s="34"/>
      <c r="W129" s="38"/>
      <c r="X129" s="65" t="str">
        <f>IF(W129=Auxiliar_Listas!$F$77,"RG 2226/07 ","00")</f>
        <v>00</v>
      </c>
      <c r="Y129" s="39"/>
      <c r="Z129" s="34"/>
      <c r="AA129" s="34"/>
      <c r="AB129" s="34"/>
      <c r="AC129" s="36"/>
      <c r="AD129" s="36"/>
      <c r="AE129" s="40"/>
      <c r="AF129" s="52"/>
      <c r="AG129" s="54"/>
      <c r="AH129" s="54"/>
      <c r="AI129" s="54"/>
      <c r="AJ129" s="54"/>
      <c r="AK129" s="54"/>
      <c r="AL129" s="54"/>
      <c r="AP129" s="61" t="str">
        <f>IF(D129&lt;&gt;"",CONCATENATE(TEXT(B129,"00"),VLOOKUP(C129,Auxiliar_Listas!$C$76:$D$119,2,0),D129,TEXT(E129,"0000"),Auxiliar_Formulas!L99,G129&amp;REPT(" ",12-LEN(G129)),TEXT(H129,"0000"),TEXT(I129,"00000000000"),J129&amp;REPT(" ",40-LEN(J129)),K129&amp;REPT(" ",40-LEN(K129)),TEXT(L129,"0000000000000")&amp;TEXT(M129,"00"),TEXT(N129,"0000000000000")&amp;TEXT(O129,"00"),(REPT("0",13-LEN(P129))&amp;P129)&amp;TEXT(Q129,"00"),(REPT("0",13-LEN(S129))&amp;S129)&amp;TEXT(T129,"00"),TEXT(U129,"000000"),TEXT(V129,"000000"),TEXT(VLOOKUP(W129,Auxiliar_Listas!$F$76:$G$82,2,0),"00"),X129,TEXT(VLOOKUP(Y129,Auxiliar_Listas!$J$75:$K$76,2,0),"000"),VLOOKUP(Z129,Auxiliar_Listas!$J$81:$K$82,2,0),REPT("0",11-LEN(AA129))&amp;AA129,REPT(" ",50),TEXT(AC129,"000"),REPT("0",14-LEN(AD129))&amp;AD129,TEXT(VLOOKUP(AE129,Auxiliar_Listas!$J$88:$K$95,2,0),"00"),AF129&amp;REPT(" ",20-LEN(AF129)),"*"),"")</f>
        <v/>
      </c>
    </row>
    <row r="130" spans="2:47" ht="30" customHeight="1" x14ac:dyDescent="0.25">
      <c r="B130" s="33">
        <v>3</v>
      </c>
      <c r="C130" s="40"/>
      <c r="D130" s="34"/>
      <c r="E130" s="35"/>
      <c r="F130" s="35"/>
      <c r="G130" s="34"/>
      <c r="H130" s="35"/>
      <c r="I130" s="36"/>
      <c r="J130" s="34"/>
      <c r="K130" s="34"/>
      <c r="L130" s="34"/>
      <c r="M130" s="37"/>
      <c r="N130" s="34"/>
      <c r="O130" s="37"/>
      <c r="P130" s="34"/>
      <c r="Q130" s="37"/>
      <c r="R130" s="65" t="str">
        <f t="shared" si="1"/>
        <v>Ok</v>
      </c>
      <c r="S130" s="34"/>
      <c r="T130" s="37"/>
      <c r="U130" s="34"/>
      <c r="V130" s="34"/>
      <c r="W130" s="38"/>
      <c r="X130" s="65" t="str">
        <f>IF(W130=Auxiliar_Listas!$F$77,"RG 2226/07 ","00")</f>
        <v>00</v>
      </c>
      <c r="Y130" s="39"/>
      <c r="Z130" s="34"/>
      <c r="AA130" s="34"/>
      <c r="AB130" s="34"/>
      <c r="AC130" s="36"/>
      <c r="AD130" s="36"/>
      <c r="AE130" s="40"/>
      <c r="AF130" s="52"/>
      <c r="AG130" s="54"/>
      <c r="AH130" s="54"/>
      <c r="AI130" s="54"/>
      <c r="AJ130" s="54"/>
      <c r="AK130" s="54"/>
      <c r="AL130" s="54"/>
      <c r="AP130" s="61" t="str">
        <f>IF(D130&lt;&gt;"",CONCATENATE(TEXT(B130,"00"),VLOOKUP(C130,Auxiliar_Listas!$C$76:$D$119,2,0),D130,TEXT(E130,"0000"),Auxiliar_Formulas!L100,G130&amp;REPT(" ",12-LEN(G130)),TEXT(H130,"0000"),TEXT(I130,"00000000000"),J130&amp;REPT(" ",40-LEN(J130)),K130&amp;REPT(" ",40-LEN(K130)),TEXT(L130,"0000000000000")&amp;TEXT(M130,"00"),TEXT(N130,"0000000000000")&amp;TEXT(O130,"00"),(REPT("0",13-LEN(P130))&amp;P130)&amp;TEXT(Q130,"00"),(REPT("0",13-LEN(S130))&amp;S130)&amp;TEXT(T130,"00"),TEXT(U130,"000000"),TEXT(V130,"000000"),TEXT(VLOOKUP(W130,Auxiliar_Listas!$F$76:$G$82,2,0),"00"),X130,TEXT(VLOOKUP(Y130,Auxiliar_Listas!$J$75:$K$76,2,0),"000"),VLOOKUP(Z130,Auxiliar_Listas!$J$81:$K$82,2,0),REPT("0",11-LEN(AA130))&amp;AA130,REPT(" ",50),TEXT(AC130,"000"),REPT("0",14-LEN(AD130))&amp;AD130,TEXT(VLOOKUP(AE130,Auxiliar_Listas!$J$88:$K$95,2,0),"00"),AF130&amp;REPT(" ",20-LEN(AF130)),"*"),"")</f>
        <v/>
      </c>
    </row>
    <row r="131" spans="2:47" ht="30" customHeight="1" x14ac:dyDescent="0.25">
      <c r="B131" s="33">
        <v>3</v>
      </c>
      <c r="C131" s="40"/>
      <c r="D131" s="34"/>
      <c r="E131" s="35"/>
      <c r="F131" s="35"/>
      <c r="G131" s="34"/>
      <c r="H131" s="35"/>
      <c r="I131" s="36"/>
      <c r="J131" s="34"/>
      <c r="K131" s="34"/>
      <c r="L131" s="34"/>
      <c r="M131" s="37"/>
      <c r="N131" s="34"/>
      <c r="O131" s="37"/>
      <c r="P131" s="34"/>
      <c r="Q131" s="37"/>
      <c r="R131" s="65" t="str">
        <f t="shared" si="1"/>
        <v>Ok</v>
      </c>
      <c r="S131" s="34"/>
      <c r="T131" s="37"/>
      <c r="U131" s="34"/>
      <c r="V131" s="34"/>
      <c r="W131" s="38"/>
      <c r="X131" s="65" t="str">
        <f>IF(W131=Auxiliar_Listas!$F$77,"RG 2226/07 ","00")</f>
        <v>00</v>
      </c>
      <c r="Y131" s="39"/>
      <c r="Z131" s="34"/>
      <c r="AA131" s="34"/>
      <c r="AB131" s="34"/>
      <c r="AC131" s="36"/>
      <c r="AD131" s="36"/>
      <c r="AE131" s="40"/>
      <c r="AF131" s="52"/>
      <c r="AG131" s="54"/>
      <c r="AH131" s="54"/>
      <c r="AI131" s="54"/>
      <c r="AJ131" s="54"/>
      <c r="AK131" s="54"/>
      <c r="AL131" s="54"/>
      <c r="AP131" s="61" t="str">
        <f>IF(D131&lt;&gt;"",CONCATENATE(TEXT(B131,"00"),VLOOKUP(C131,Auxiliar_Listas!$C$76:$D$119,2,0),D131,TEXT(E131,"0000"),Auxiliar_Formulas!L101,G131&amp;REPT(" ",12-LEN(G131)),TEXT(H131,"0000"),TEXT(I131,"00000000000"),J131&amp;REPT(" ",40-LEN(J131)),K131&amp;REPT(" ",40-LEN(K131)),TEXT(L131,"0000000000000")&amp;TEXT(M131,"00"),TEXT(N131,"0000000000000")&amp;TEXT(O131,"00"),(REPT("0",13-LEN(P131))&amp;P131)&amp;TEXT(Q131,"00"),(REPT("0",13-LEN(S131))&amp;S131)&amp;TEXT(T131,"00"),TEXT(U131,"000000"),TEXT(V131,"000000"),TEXT(VLOOKUP(W131,Auxiliar_Listas!$F$76:$G$82,2,0),"00"),X131,TEXT(VLOOKUP(Y131,Auxiliar_Listas!$J$75:$K$76,2,0),"000"),VLOOKUP(Z131,Auxiliar_Listas!$J$81:$K$82,2,0),REPT("0",11-LEN(AA131))&amp;AA131,REPT(" ",50),TEXT(AC131,"000"),REPT("0",14-LEN(AD131))&amp;AD131,TEXT(VLOOKUP(AE131,Auxiliar_Listas!$J$88:$K$95,2,0),"00"),AF131&amp;REPT(" ",20-LEN(AF131)),"*"),"")</f>
        <v/>
      </c>
    </row>
    <row r="132" spans="2:47" ht="30" customHeight="1" x14ac:dyDescent="0.25">
      <c r="B132" s="33">
        <v>3</v>
      </c>
      <c r="C132" s="40"/>
      <c r="D132" s="34"/>
      <c r="E132" s="35"/>
      <c r="F132" s="35"/>
      <c r="G132" s="34"/>
      <c r="H132" s="35"/>
      <c r="I132" s="36"/>
      <c r="J132" s="34"/>
      <c r="K132" s="34"/>
      <c r="L132" s="34"/>
      <c r="M132" s="37"/>
      <c r="N132" s="34"/>
      <c r="O132" s="37"/>
      <c r="P132" s="34"/>
      <c r="Q132" s="37"/>
      <c r="R132" s="65" t="str">
        <f t="shared" si="1"/>
        <v>Ok</v>
      </c>
      <c r="S132" s="34"/>
      <c r="T132" s="37"/>
      <c r="U132" s="34"/>
      <c r="V132" s="34"/>
      <c r="W132" s="38"/>
      <c r="X132" s="65" t="str">
        <f>IF(W132=Auxiliar_Listas!$F$77,"RG 2226/07 ","00")</f>
        <v>00</v>
      </c>
      <c r="Y132" s="39"/>
      <c r="Z132" s="34"/>
      <c r="AA132" s="34"/>
      <c r="AB132" s="34"/>
      <c r="AC132" s="36"/>
      <c r="AD132" s="36"/>
      <c r="AE132" s="40"/>
      <c r="AF132" s="52"/>
      <c r="AG132" s="54"/>
      <c r="AH132" s="54"/>
      <c r="AI132" s="54"/>
      <c r="AJ132" s="54"/>
      <c r="AK132" s="54"/>
      <c r="AL132" s="54"/>
      <c r="AP132" s="61" t="str">
        <f>IF(D132&lt;&gt;"",CONCATENATE(TEXT(B132,"00"),VLOOKUP(C132,Auxiliar_Listas!$C$76:$D$119,2,0),D132,TEXT(E132,"0000"),Auxiliar_Formulas!L102,G132&amp;REPT(" ",12-LEN(G132)),TEXT(H132,"0000"),TEXT(I132,"00000000000"),J132&amp;REPT(" ",40-LEN(J132)),K132&amp;REPT(" ",40-LEN(K132)),TEXT(L132,"0000000000000")&amp;TEXT(M132,"00"),TEXT(N132,"0000000000000")&amp;TEXT(O132,"00"),(REPT("0",13-LEN(P132))&amp;P132)&amp;TEXT(Q132,"00"),(REPT("0",13-LEN(S132))&amp;S132)&amp;TEXT(T132,"00"),TEXT(U132,"000000"),TEXT(V132,"000000"),TEXT(VLOOKUP(W132,Auxiliar_Listas!$F$76:$G$82,2,0),"00"),X132,TEXT(VLOOKUP(Y132,Auxiliar_Listas!$J$75:$K$76,2,0),"000"),VLOOKUP(Z132,Auxiliar_Listas!$J$81:$K$82,2,0),REPT("0",11-LEN(AA132))&amp;AA132,REPT(" ",50),TEXT(AC132,"000"),REPT("0",14-LEN(AD132))&amp;AD132,TEXT(VLOOKUP(AE132,Auxiliar_Listas!$J$88:$K$95,2,0),"00"),AF132&amp;REPT(" ",20-LEN(AF132)),"*"),"")</f>
        <v/>
      </c>
    </row>
    <row r="133" spans="2:47" ht="30" customHeight="1" x14ac:dyDescent="0.25">
      <c r="B133" s="33">
        <v>3</v>
      </c>
      <c r="C133" s="40"/>
      <c r="D133" s="34"/>
      <c r="E133" s="35"/>
      <c r="F133" s="35"/>
      <c r="G133" s="34"/>
      <c r="H133" s="35"/>
      <c r="I133" s="36"/>
      <c r="J133" s="34"/>
      <c r="K133" s="34"/>
      <c r="L133" s="34"/>
      <c r="M133" s="37"/>
      <c r="N133" s="34"/>
      <c r="O133" s="37"/>
      <c r="P133" s="34"/>
      <c r="Q133" s="37"/>
      <c r="R133" s="65" t="str">
        <f t="shared" si="1"/>
        <v>Ok</v>
      </c>
      <c r="S133" s="34"/>
      <c r="T133" s="37"/>
      <c r="U133" s="34"/>
      <c r="V133" s="34"/>
      <c r="W133" s="38"/>
      <c r="X133" s="65" t="str">
        <f>IF(W133=Auxiliar_Listas!$F$77,"RG 2226/07 ","00")</f>
        <v>00</v>
      </c>
      <c r="Y133" s="39"/>
      <c r="Z133" s="34"/>
      <c r="AA133" s="34"/>
      <c r="AB133" s="34"/>
      <c r="AC133" s="36"/>
      <c r="AD133" s="36"/>
      <c r="AE133" s="40"/>
      <c r="AF133" s="52"/>
      <c r="AG133" s="54"/>
      <c r="AH133" s="54"/>
      <c r="AI133" s="54"/>
      <c r="AJ133" s="54"/>
      <c r="AK133" s="54"/>
      <c r="AL133" s="54"/>
      <c r="AP133" s="61" t="str">
        <f>IF(D133&lt;&gt;"",CONCATENATE(TEXT(B133,"00"),VLOOKUP(C133,Auxiliar_Listas!$C$76:$D$119,2,0),D133,TEXT(E133,"0000"),Auxiliar_Formulas!L103,G133&amp;REPT(" ",12-LEN(G133)),TEXT(H133,"0000"),TEXT(I133,"00000000000"),J133&amp;REPT(" ",40-LEN(J133)),K133&amp;REPT(" ",40-LEN(K133)),TEXT(L133,"0000000000000")&amp;TEXT(M133,"00"),TEXT(N133,"0000000000000")&amp;TEXT(O133,"00"),(REPT("0",13-LEN(P133))&amp;P133)&amp;TEXT(Q133,"00"),(REPT("0",13-LEN(S133))&amp;S133)&amp;TEXT(T133,"00"),TEXT(U133,"000000"),TEXT(V133,"000000"),TEXT(VLOOKUP(W133,Auxiliar_Listas!$F$76:$G$82,2,0),"00"),X133,TEXT(VLOOKUP(Y133,Auxiliar_Listas!$J$75:$K$76,2,0),"000"),VLOOKUP(Z133,Auxiliar_Listas!$J$81:$K$82,2,0),REPT("0",11-LEN(AA133))&amp;AA133,REPT(" ",50),TEXT(AC133,"000"),REPT("0",14-LEN(AD133))&amp;AD133,TEXT(VLOOKUP(AE133,Auxiliar_Listas!$J$88:$K$95,2,0),"00"),AF133&amp;REPT(" ",20-LEN(AF133)),"*"),"")</f>
        <v/>
      </c>
    </row>
    <row r="134" spans="2:47" ht="30" customHeight="1" x14ac:dyDescent="0.25">
      <c r="B134" s="33">
        <v>3</v>
      </c>
      <c r="C134" s="40"/>
      <c r="D134" s="34"/>
      <c r="E134" s="35"/>
      <c r="F134" s="35"/>
      <c r="G134" s="34"/>
      <c r="H134" s="35"/>
      <c r="I134" s="36"/>
      <c r="J134" s="34"/>
      <c r="K134" s="34"/>
      <c r="L134" s="34"/>
      <c r="M134" s="37"/>
      <c r="N134" s="34"/>
      <c r="O134" s="37"/>
      <c r="P134" s="34"/>
      <c r="Q134" s="37"/>
      <c r="R134" s="65" t="str">
        <f t="shared" si="1"/>
        <v>Ok</v>
      </c>
      <c r="S134" s="34"/>
      <c r="T134" s="37"/>
      <c r="U134" s="34"/>
      <c r="V134" s="34"/>
      <c r="W134" s="38"/>
      <c r="X134" s="65" t="str">
        <f>IF(W134=Auxiliar_Listas!$F$77,"RG 2226/07 ","00")</f>
        <v>00</v>
      </c>
      <c r="Y134" s="39"/>
      <c r="Z134" s="34"/>
      <c r="AA134" s="34"/>
      <c r="AB134" s="34"/>
      <c r="AC134" s="36"/>
      <c r="AD134" s="36"/>
      <c r="AE134" s="40"/>
      <c r="AF134" s="52"/>
      <c r="AG134" s="54"/>
      <c r="AH134" s="54"/>
      <c r="AI134" s="54"/>
      <c r="AJ134" s="54"/>
      <c r="AK134" s="54"/>
      <c r="AL134" s="54"/>
      <c r="AP134" s="61" t="str">
        <f>IF(D134&lt;&gt;"",CONCATENATE(TEXT(B134,"00"),VLOOKUP(C134,Auxiliar_Listas!$C$76:$D$119,2,0),D134,TEXT(E134,"0000"),Auxiliar_Formulas!L104,G134&amp;REPT(" ",12-LEN(G134)),TEXT(H134,"0000"),TEXT(I134,"00000000000"),J134&amp;REPT(" ",40-LEN(J134)),K134&amp;REPT(" ",40-LEN(K134)),TEXT(L134,"0000000000000")&amp;TEXT(M134,"00"),TEXT(N134,"0000000000000")&amp;TEXT(O134,"00"),(REPT("0",13-LEN(P134))&amp;P134)&amp;TEXT(Q134,"00"),(REPT("0",13-LEN(S134))&amp;S134)&amp;TEXT(T134,"00"),TEXT(U134,"000000"),TEXT(V134,"000000"),TEXT(VLOOKUP(W134,Auxiliar_Listas!$F$76:$G$82,2,0),"00"),X134,TEXT(VLOOKUP(Y134,Auxiliar_Listas!$J$75:$K$76,2,0),"000"),VLOOKUP(Z134,Auxiliar_Listas!$J$81:$K$82,2,0),REPT("0",11-LEN(AA134))&amp;AA134,REPT(" ",50),TEXT(AC134,"000"),REPT("0",14-LEN(AD134))&amp;AD134,TEXT(VLOOKUP(AE134,Auxiliar_Listas!$J$88:$K$95,2,0),"00"),AF134&amp;REPT(" ",20-LEN(AF134)),"*"),"")</f>
        <v/>
      </c>
    </row>
    <row r="135" spans="2:47" ht="30" customHeight="1" x14ac:dyDescent="0.25">
      <c r="B135" s="33">
        <v>3</v>
      </c>
      <c r="C135" s="40"/>
      <c r="D135" s="34"/>
      <c r="E135" s="35"/>
      <c r="F135" s="35"/>
      <c r="G135" s="34"/>
      <c r="H135" s="35"/>
      <c r="I135" s="36"/>
      <c r="J135" s="34"/>
      <c r="K135" s="34"/>
      <c r="L135" s="34"/>
      <c r="M135" s="37"/>
      <c r="N135" s="34"/>
      <c r="O135" s="37"/>
      <c r="P135" s="34"/>
      <c r="Q135" s="37"/>
      <c r="R135" s="65" t="str">
        <f t="shared" si="1"/>
        <v>Ok</v>
      </c>
      <c r="S135" s="34"/>
      <c r="T135" s="37"/>
      <c r="U135" s="34"/>
      <c r="V135" s="34"/>
      <c r="W135" s="38"/>
      <c r="X135" s="65" t="str">
        <f>IF(W135=Auxiliar_Listas!$F$77,"RG 2226/07 ","00")</f>
        <v>00</v>
      </c>
      <c r="Y135" s="39"/>
      <c r="Z135" s="34"/>
      <c r="AA135" s="34"/>
      <c r="AB135" s="34"/>
      <c r="AC135" s="36"/>
      <c r="AD135" s="36"/>
      <c r="AE135" s="40"/>
      <c r="AF135" s="52"/>
      <c r="AG135" s="54"/>
      <c r="AH135" s="54"/>
      <c r="AI135" s="54"/>
      <c r="AJ135" s="54"/>
      <c r="AK135" s="54"/>
      <c r="AL135" s="54"/>
      <c r="AP135" s="61" t="str">
        <f>IF(D135&lt;&gt;"",CONCATENATE(TEXT(B135,"00"),VLOOKUP(C135,Auxiliar_Listas!$C$76:$D$119,2,0),D135,TEXT(E135,"0000"),Auxiliar_Formulas!L105,G135&amp;REPT(" ",12-LEN(G135)),TEXT(H135,"0000"),TEXT(I135,"00000000000"),J135&amp;REPT(" ",40-LEN(J135)),K135&amp;REPT(" ",40-LEN(K135)),TEXT(L135,"0000000000000")&amp;TEXT(M135,"00"),TEXT(N135,"0000000000000")&amp;TEXT(O135,"00"),(REPT("0",13-LEN(P135))&amp;P135)&amp;TEXT(Q135,"00"),(REPT("0",13-LEN(S135))&amp;S135)&amp;TEXT(T135,"00"),TEXT(U135,"000000"),TEXT(V135,"000000"),TEXT(VLOOKUP(W135,Auxiliar_Listas!$F$76:$G$82,2,0),"00"),X135,TEXT(VLOOKUP(Y135,Auxiliar_Listas!$J$75:$K$76,2,0),"000"),VLOOKUP(Z135,Auxiliar_Listas!$J$81:$K$82,2,0),REPT("0",11-LEN(AA135))&amp;AA135,REPT(" ",50),TEXT(AC135,"000"),REPT("0",14-LEN(AD135))&amp;AD135,TEXT(VLOOKUP(AE135,Auxiliar_Listas!$J$88:$K$95,2,0),"00"),AF135&amp;REPT(" ",20-LEN(AF135)),"*"),"")</f>
        <v/>
      </c>
    </row>
    <row r="136" spans="2:47" ht="30" customHeight="1" x14ac:dyDescent="0.25">
      <c r="B136" s="33">
        <v>3</v>
      </c>
      <c r="C136" s="40"/>
      <c r="D136" s="34"/>
      <c r="E136" s="35"/>
      <c r="F136" s="35"/>
      <c r="G136" s="34"/>
      <c r="H136" s="35"/>
      <c r="I136" s="36"/>
      <c r="J136" s="34"/>
      <c r="K136" s="34"/>
      <c r="L136" s="34"/>
      <c r="M136" s="37"/>
      <c r="N136" s="34"/>
      <c r="O136" s="37"/>
      <c r="P136" s="34"/>
      <c r="Q136" s="37"/>
      <c r="R136" s="65" t="str">
        <f t="shared" si="1"/>
        <v>Ok</v>
      </c>
      <c r="S136" s="34"/>
      <c r="T136" s="37"/>
      <c r="U136" s="34"/>
      <c r="V136" s="34"/>
      <c r="W136" s="38"/>
      <c r="X136" s="65" t="str">
        <f>IF(W136=Auxiliar_Listas!$F$77,"RG 2226/07 ","00")</f>
        <v>00</v>
      </c>
      <c r="Y136" s="39"/>
      <c r="Z136" s="34"/>
      <c r="AA136" s="34"/>
      <c r="AB136" s="34"/>
      <c r="AC136" s="36"/>
      <c r="AD136" s="36"/>
      <c r="AE136" s="40"/>
      <c r="AF136" s="52"/>
      <c r="AG136" s="54"/>
      <c r="AH136" s="54"/>
      <c r="AI136" s="54"/>
      <c r="AJ136" s="54"/>
      <c r="AK136" s="54"/>
      <c r="AL136" s="54"/>
      <c r="AP136" s="61" t="str">
        <f>IF(D136&lt;&gt;"",CONCATENATE(TEXT(B136,"00"),VLOOKUP(C136,Auxiliar_Listas!$C$76:$D$119,2,0),D136,TEXT(E136,"0000"),Auxiliar_Formulas!L106,G136&amp;REPT(" ",12-LEN(G136)),TEXT(H136,"0000"),TEXT(I136,"00000000000"),J136&amp;REPT(" ",40-LEN(J136)),K136&amp;REPT(" ",40-LEN(K136)),TEXT(L136,"0000000000000")&amp;TEXT(M136,"00"),TEXT(N136,"0000000000000")&amp;TEXT(O136,"00"),(REPT("0",13-LEN(P136))&amp;P136)&amp;TEXT(Q136,"00"),(REPT("0",13-LEN(S136))&amp;S136)&amp;TEXT(T136,"00"),TEXT(U136,"000000"),TEXT(V136,"000000"),TEXT(VLOOKUP(W136,Auxiliar_Listas!$F$76:$G$82,2,0),"00"),X136,TEXT(VLOOKUP(Y136,Auxiliar_Listas!$J$75:$K$76,2,0),"000"),VLOOKUP(Z136,Auxiliar_Listas!$J$81:$K$82,2,0),REPT("0",11-LEN(AA136))&amp;AA136,REPT(" ",50),TEXT(AC136,"000"),REPT("0",14-LEN(AD136))&amp;AD136,TEXT(VLOOKUP(AE136,Auxiliar_Listas!$J$88:$K$95,2,0),"00"),AF136&amp;REPT(" ",20-LEN(AF136)),"*"),"")</f>
        <v/>
      </c>
    </row>
    <row r="137" spans="2:47" x14ac:dyDescent="0.25">
      <c r="AP137" s="61"/>
    </row>
    <row r="138" spans="2:47" x14ac:dyDescent="0.25">
      <c r="I138" s="8"/>
      <c r="AP138" s="61"/>
    </row>
    <row r="139" spans="2:47" ht="15.75" x14ac:dyDescent="0.25">
      <c r="B139" s="41" t="s">
        <v>95</v>
      </c>
      <c r="AP139" s="61"/>
      <c r="AU139" s="9"/>
    </row>
    <row r="140" spans="2:47" ht="4.5" customHeight="1" x14ac:dyDescent="0.25">
      <c r="B140" s="41"/>
      <c r="AP140" s="61"/>
      <c r="AU140" s="9"/>
    </row>
    <row r="141" spans="2:47" ht="14.25" customHeight="1" x14ac:dyDescent="0.25">
      <c r="D141" s="77" t="s">
        <v>96</v>
      </c>
      <c r="E141" s="77"/>
      <c r="AP141" s="61"/>
    </row>
    <row r="142" spans="2:47" x14ac:dyDescent="0.25">
      <c r="B142" s="43" t="s">
        <v>68</v>
      </c>
      <c r="C142" s="43" t="s">
        <v>61</v>
      </c>
      <c r="D142" s="43" t="s">
        <v>313</v>
      </c>
      <c r="E142" s="43" t="s">
        <v>314</v>
      </c>
      <c r="AP142" s="61"/>
    </row>
    <row r="143" spans="2:47" x14ac:dyDescent="0.25">
      <c r="B143" s="33">
        <v>4</v>
      </c>
      <c r="C143" s="34"/>
      <c r="D143" s="44"/>
      <c r="E143" s="34"/>
      <c r="G143" s="20"/>
      <c r="I143" s="8"/>
      <c r="AP143" s="62" t="str">
        <f>IF(C143&lt;&gt;"",TEXT(B143,"00")&amp;TEXT(C143,"00000000000")&amp;TEXT(D143,"000")&amp;TEXT(E143,"00"),"")</f>
        <v/>
      </c>
    </row>
    <row r="144" spans="2:47" x14ac:dyDescent="0.25">
      <c r="B144" s="33">
        <v>4</v>
      </c>
      <c r="C144" s="45"/>
      <c r="D144" s="44"/>
      <c r="E144" s="34"/>
      <c r="G144" s="46" t="s">
        <v>369</v>
      </c>
      <c r="I144" s="8"/>
      <c r="AP144" s="62" t="str">
        <f t="shared" ref="AP144:AP168" si="2">IF(C144&lt;&gt;"",TEXT(B144,"00")&amp;TEXT(C144,"00000000000")&amp;TEXT(D144,"000")&amp;TEXT(E144,"00"),"")</f>
        <v/>
      </c>
    </row>
    <row r="145" spans="2:42" x14ac:dyDescent="0.25">
      <c r="B145" s="33">
        <v>4</v>
      </c>
      <c r="C145" s="34"/>
      <c r="D145" s="44"/>
      <c r="E145" s="34"/>
      <c r="G145" s="20"/>
      <c r="I145" s="8"/>
      <c r="AP145" s="62" t="str">
        <f t="shared" si="2"/>
        <v/>
      </c>
    </row>
    <row r="146" spans="2:42" x14ac:dyDescent="0.25">
      <c r="B146" s="33">
        <v>4</v>
      </c>
      <c r="C146" s="34"/>
      <c r="D146" s="44"/>
      <c r="E146" s="34"/>
      <c r="G146" s="3" t="s">
        <v>370</v>
      </c>
      <c r="H146" s="64" t="str">
        <f>VLOOKUP(Auxiliar_Formulas!$S$13,Auxiliar_Formulas!$Q$16:$R$18,2,0)</f>
        <v>Los porcentajes de participacion informados son inferiores al 100%</v>
      </c>
      <c r="AP146" s="62" t="str">
        <f t="shared" si="2"/>
        <v/>
      </c>
    </row>
    <row r="147" spans="2:42" x14ac:dyDescent="0.25">
      <c r="B147" s="33">
        <v>4</v>
      </c>
      <c r="C147" s="34"/>
      <c r="D147" s="44"/>
      <c r="E147" s="34"/>
      <c r="AP147" s="62" t="str">
        <f t="shared" si="2"/>
        <v/>
      </c>
    </row>
    <row r="148" spans="2:42" x14ac:dyDescent="0.25">
      <c r="B148" s="33">
        <v>4</v>
      </c>
      <c r="C148" s="34"/>
      <c r="D148" s="44"/>
      <c r="E148" s="34"/>
      <c r="AP148" s="62" t="str">
        <f>IF(C148&lt;&gt;"",TEXT(B148,"00")&amp;TEXT(C148,"00000000000")&amp;TEXT(D148,"000")&amp;TEXT(E148,"00"),"")</f>
        <v/>
      </c>
    </row>
    <row r="149" spans="2:42" x14ac:dyDescent="0.25">
      <c r="B149" s="33">
        <v>4</v>
      </c>
      <c r="C149" s="34"/>
      <c r="D149" s="44"/>
      <c r="E149" s="34"/>
      <c r="G149" s="20"/>
      <c r="AP149" s="62" t="str">
        <f t="shared" si="2"/>
        <v/>
      </c>
    </row>
    <row r="150" spans="2:42" x14ac:dyDescent="0.25">
      <c r="B150" s="33">
        <v>4</v>
      </c>
      <c r="C150" s="34"/>
      <c r="D150" s="44"/>
      <c r="E150" s="34"/>
      <c r="AP150" s="62" t="str">
        <f t="shared" si="2"/>
        <v/>
      </c>
    </row>
    <row r="151" spans="2:42" x14ac:dyDescent="0.25">
      <c r="B151" s="33">
        <v>4</v>
      </c>
      <c r="C151" s="34"/>
      <c r="D151" s="44"/>
      <c r="E151" s="34"/>
      <c r="AP151" s="62" t="str">
        <f t="shared" si="2"/>
        <v/>
      </c>
    </row>
    <row r="152" spans="2:42" x14ac:dyDescent="0.25">
      <c r="B152" s="33">
        <v>4</v>
      </c>
      <c r="C152" s="34"/>
      <c r="D152" s="44"/>
      <c r="E152" s="34"/>
      <c r="AP152" s="62" t="str">
        <f t="shared" si="2"/>
        <v/>
      </c>
    </row>
    <row r="153" spans="2:42" x14ac:dyDescent="0.25">
      <c r="B153" s="33">
        <v>4</v>
      </c>
      <c r="C153" s="34"/>
      <c r="D153" s="44"/>
      <c r="E153" s="34"/>
      <c r="H153" s="8"/>
      <c r="AP153" s="62" t="str">
        <f t="shared" si="2"/>
        <v/>
      </c>
    </row>
    <row r="154" spans="2:42" x14ac:dyDescent="0.25">
      <c r="B154" s="33">
        <v>4</v>
      </c>
      <c r="C154" s="34"/>
      <c r="D154" s="44"/>
      <c r="E154" s="34"/>
      <c r="AP154" s="62" t="str">
        <f t="shared" si="2"/>
        <v/>
      </c>
    </row>
    <row r="155" spans="2:42" x14ac:dyDescent="0.25">
      <c r="B155" s="33">
        <v>4</v>
      </c>
      <c r="C155" s="34"/>
      <c r="D155" s="44"/>
      <c r="E155" s="34"/>
      <c r="AP155" s="62" t="str">
        <f t="shared" si="2"/>
        <v/>
      </c>
    </row>
    <row r="156" spans="2:42" x14ac:dyDescent="0.25">
      <c r="B156" s="33">
        <v>4</v>
      </c>
      <c r="C156" s="34"/>
      <c r="D156" s="44"/>
      <c r="E156" s="34"/>
      <c r="AP156" s="62" t="str">
        <f t="shared" si="2"/>
        <v/>
      </c>
    </row>
    <row r="157" spans="2:42" x14ac:dyDescent="0.25">
      <c r="B157" s="33">
        <v>4</v>
      </c>
      <c r="C157" s="34"/>
      <c r="D157" s="44"/>
      <c r="E157" s="34"/>
      <c r="AP157" s="62" t="str">
        <f t="shared" si="2"/>
        <v/>
      </c>
    </row>
    <row r="158" spans="2:42" x14ac:dyDescent="0.25">
      <c r="B158" s="33">
        <v>4</v>
      </c>
      <c r="C158" s="34"/>
      <c r="D158" s="44"/>
      <c r="E158" s="34"/>
      <c r="AP158" s="62" t="str">
        <f t="shared" si="2"/>
        <v/>
      </c>
    </row>
    <row r="159" spans="2:42" x14ac:dyDescent="0.25">
      <c r="B159" s="33">
        <v>4</v>
      </c>
      <c r="C159" s="34"/>
      <c r="D159" s="44"/>
      <c r="E159" s="34"/>
      <c r="AP159" s="62" t="str">
        <f t="shared" si="2"/>
        <v/>
      </c>
    </row>
    <row r="160" spans="2:42" x14ac:dyDescent="0.25">
      <c r="B160" s="33">
        <v>4</v>
      </c>
      <c r="C160" s="34"/>
      <c r="D160" s="44"/>
      <c r="E160" s="34"/>
      <c r="AP160" s="62" t="str">
        <f t="shared" si="2"/>
        <v/>
      </c>
    </row>
    <row r="161" spans="2:47" x14ac:dyDescent="0.25">
      <c r="B161" s="33">
        <v>4</v>
      </c>
      <c r="C161" s="34"/>
      <c r="D161" s="44"/>
      <c r="E161" s="34"/>
      <c r="AP161" s="62" t="str">
        <f t="shared" si="2"/>
        <v/>
      </c>
    </row>
    <row r="162" spans="2:47" x14ac:dyDescent="0.25">
      <c r="B162" s="33">
        <v>4</v>
      </c>
      <c r="C162" s="34"/>
      <c r="D162" s="44"/>
      <c r="E162" s="34"/>
      <c r="AP162" s="62" t="str">
        <f t="shared" si="2"/>
        <v/>
      </c>
    </row>
    <row r="163" spans="2:47" x14ac:dyDescent="0.25">
      <c r="B163" s="33">
        <v>4</v>
      </c>
      <c r="C163" s="34"/>
      <c r="D163" s="44"/>
      <c r="E163" s="34"/>
      <c r="AP163" s="62" t="str">
        <f t="shared" si="2"/>
        <v/>
      </c>
    </row>
    <row r="164" spans="2:47" x14ac:dyDescent="0.25">
      <c r="B164" s="33">
        <v>4</v>
      </c>
      <c r="C164" s="34"/>
      <c r="D164" s="44"/>
      <c r="E164" s="34"/>
      <c r="AP164" s="62" t="str">
        <f t="shared" si="2"/>
        <v/>
      </c>
    </row>
    <row r="165" spans="2:47" x14ac:dyDescent="0.25">
      <c r="B165" s="33">
        <v>4</v>
      </c>
      <c r="C165" s="34"/>
      <c r="D165" s="44"/>
      <c r="E165" s="34"/>
      <c r="AP165" s="62" t="str">
        <f t="shared" si="2"/>
        <v/>
      </c>
    </row>
    <row r="166" spans="2:47" x14ac:dyDescent="0.25">
      <c r="B166" s="33">
        <v>4</v>
      </c>
      <c r="C166" s="34"/>
      <c r="D166" s="44"/>
      <c r="E166" s="34"/>
      <c r="AP166" s="62" t="str">
        <f t="shared" si="2"/>
        <v/>
      </c>
    </row>
    <row r="167" spans="2:47" x14ac:dyDescent="0.25">
      <c r="B167" s="33">
        <v>4</v>
      </c>
      <c r="C167" s="34"/>
      <c r="D167" s="44"/>
      <c r="E167" s="34"/>
      <c r="AP167" s="62" t="str">
        <f t="shared" si="2"/>
        <v/>
      </c>
    </row>
    <row r="168" spans="2:47" x14ac:dyDescent="0.25">
      <c r="AP168" s="62" t="str">
        <f t="shared" si="2"/>
        <v/>
      </c>
    </row>
    <row r="169" spans="2:47" ht="15.75" x14ac:dyDescent="0.25">
      <c r="B169" s="41" t="s">
        <v>97</v>
      </c>
      <c r="C169" s="5"/>
      <c r="D169" s="5"/>
      <c r="AP169" s="61"/>
      <c r="AU169" s="9"/>
    </row>
    <row r="170" spans="2:47" ht="3.75" customHeight="1" x14ac:dyDescent="0.25">
      <c r="AP170" s="61"/>
    </row>
    <row r="171" spans="2:47" ht="26.25" customHeight="1" x14ac:dyDescent="0.25">
      <c r="B171" s="43" t="s">
        <v>68</v>
      </c>
      <c r="C171" s="31" t="s">
        <v>98</v>
      </c>
      <c r="D171" s="31" t="s">
        <v>104</v>
      </c>
      <c r="E171" s="31" t="s">
        <v>108</v>
      </c>
      <c r="F171" s="31" t="s">
        <v>105</v>
      </c>
      <c r="G171" s="31" t="s">
        <v>106</v>
      </c>
      <c r="H171" s="31" t="s">
        <v>107</v>
      </c>
      <c r="AP171" s="61"/>
    </row>
    <row r="172" spans="2:47" x14ac:dyDescent="0.25">
      <c r="B172" s="33">
        <v>5</v>
      </c>
      <c r="C172" s="34"/>
      <c r="D172" s="34"/>
      <c r="E172" s="52"/>
      <c r="F172" s="34"/>
      <c r="G172" s="34"/>
      <c r="H172" s="34"/>
      <c r="AP172" s="62" t="str">
        <f>IF(D172&lt;&gt;"",CONCATENATE(TEXT(B172,"00"),VLOOKUP(C172,Auxiliar_Listas!$C$68:$D$71,2,0),TEXT(D172,"00000000000"),E172&amp;REPT(" ",20-LEN(E172)),F172&amp;REPT(" ",15-LEN(F172)),G172,H172&amp;REPT(" ",50-LEN(H172)),"*"),"")</f>
        <v/>
      </c>
    </row>
    <row r="173" spans="2:47" x14ac:dyDescent="0.25">
      <c r="B173" s="33">
        <v>5</v>
      </c>
      <c r="C173" s="34"/>
      <c r="D173" s="34"/>
      <c r="E173" s="52"/>
      <c r="F173" s="34"/>
      <c r="G173" s="34"/>
      <c r="H173" s="34"/>
      <c r="AP173" s="62" t="str">
        <f>IF(D173&lt;&gt;"",CONCATENATE(TEXT(B173,"00"),VLOOKUP(C173,Auxiliar_Listas!$C$68:$D$71,2,0),TEXT(D173,"00000000000"),E173&amp;REPT(" ",20-LEN(E173)),F173&amp;REPT(" ",15-LEN(F173)),G173,H173&amp;REPT(" ",50-LEN(H173)),"*"),"")</f>
        <v/>
      </c>
    </row>
    <row r="174" spans="2:47" x14ac:dyDescent="0.25">
      <c r="B174" s="33">
        <v>5</v>
      </c>
      <c r="C174" s="34"/>
      <c r="D174" s="34"/>
      <c r="E174" s="52"/>
      <c r="F174" s="34"/>
      <c r="G174" s="34"/>
      <c r="H174" s="34"/>
      <c r="AP174" s="62" t="str">
        <f>IF(D174&lt;&gt;"",CONCATENATE(TEXT(B174,"00"),VLOOKUP(C174,Auxiliar_Listas!$C$68:$D$71,2,0),TEXT(D174,"00000000000"),E174&amp;REPT(" ",20-LEN(E174)),F174&amp;REPT(" ",15-LEN(F174)),G174,H174&amp;REPT(" ",50-LEN(H174)),"*"),"")</f>
        <v/>
      </c>
    </row>
    <row r="175" spans="2:47" x14ac:dyDescent="0.25">
      <c r="B175" s="33">
        <v>5</v>
      </c>
      <c r="C175" s="34"/>
      <c r="D175" s="34"/>
      <c r="E175" s="52"/>
      <c r="F175" s="34"/>
      <c r="G175" s="34"/>
      <c r="H175" s="34"/>
      <c r="AP175" s="62" t="str">
        <f>IF(D175&lt;&gt;"",CONCATENATE(TEXT(B175,"00"),VLOOKUP(C175,Auxiliar_Listas!$C$68:$D$71,2,0),TEXT(D175,"00000000000"),E175&amp;REPT(" ",20-LEN(E175)),F175&amp;REPT(" ",15-LEN(F175)),G175,H175&amp;REPT(" ",50-LEN(H175)),"*"),"")</f>
        <v/>
      </c>
    </row>
    <row r="176" spans="2:47" x14ac:dyDescent="0.25">
      <c r="B176" s="33">
        <v>5</v>
      </c>
      <c r="C176" s="34"/>
      <c r="D176" s="34"/>
      <c r="E176" s="52"/>
      <c r="F176" s="34"/>
      <c r="G176" s="34"/>
      <c r="H176" s="34"/>
      <c r="AP176" s="62" t="str">
        <f>IF(D176&lt;&gt;"",CONCATENATE(TEXT(B176,"00"),VLOOKUP(C176,Auxiliar_Listas!$C$68:$D$71,2,0),TEXT(D176,"00000000000"),E176&amp;REPT(" ",20-LEN(E176)),F176&amp;REPT(" ",15-LEN(F176)),G176,H176&amp;REPT(" ",50-LEN(H176)),"*"),"")</f>
        <v/>
      </c>
    </row>
    <row r="177" spans="2:42" x14ac:dyDescent="0.25">
      <c r="B177" s="33">
        <v>5</v>
      </c>
      <c r="C177" s="34"/>
      <c r="D177" s="34"/>
      <c r="E177" s="52"/>
      <c r="F177" s="34"/>
      <c r="G177" s="34"/>
      <c r="H177" s="34"/>
      <c r="AP177" s="62" t="str">
        <f>IF(D177&lt;&gt;"",CONCATENATE(TEXT(B177,"00"),VLOOKUP(C177,Auxiliar_Listas!$C$68:$D$71,2,0),TEXT(D177,"00000000000"),E177&amp;REPT(" ",20-LEN(E177)),F177&amp;REPT(" ",15-LEN(F177)),G177,H177&amp;REPT(" ",50-LEN(H177)),"*"),"")</f>
        <v/>
      </c>
    </row>
    <row r="178" spans="2:42" x14ac:dyDescent="0.25">
      <c r="B178" s="33">
        <v>5</v>
      </c>
      <c r="C178" s="34"/>
      <c r="D178" s="34"/>
      <c r="E178" s="52"/>
      <c r="F178" s="34"/>
      <c r="G178" s="34"/>
      <c r="H178" s="34"/>
      <c r="AP178" s="62" t="str">
        <f>IF(D178&lt;&gt;"",CONCATENATE(TEXT(B178,"00"),VLOOKUP(C178,Auxiliar_Listas!$C$68:$D$71,2,0),TEXT(D178,"00000000000"),E178&amp;REPT(" ",20-LEN(E178)),F178&amp;REPT(" ",15-LEN(F178)),G178,H178&amp;REPT(" ",50-LEN(H178)),"*"),"")</f>
        <v/>
      </c>
    </row>
    <row r="179" spans="2:42" x14ac:dyDescent="0.25">
      <c r="B179" s="33">
        <v>5</v>
      </c>
      <c r="C179" s="34"/>
      <c r="D179" s="34"/>
      <c r="E179" s="52"/>
      <c r="F179" s="34"/>
      <c r="G179" s="34"/>
      <c r="H179" s="34"/>
      <c r="AP179" s="62" t="str">
        <f>IF(D179&lt;&gt;"",CONCATENATE(TEXT(B179,"00"),VLOOKUP(C179,Auxiliar_Listas!$C$68:$D$71,2,0),TEXT(D179,"00000000000"),E179&amp;REPT(" ",20-LEN(E179)),F179&amp;REPT(" ",15-LEN(F179)),G179,H179&amp;REPT(" ",50-LEN(H179)),"*"),"")</f>
        <v/>
      </c>
    </row>
    <row r="180" spans="2:42" x14ac:dyDescent="0.25">
      <c r="B180" s="33">
        <v>5</v>
      </c>
      <c r="C180" s="34"/>
      <c r="D180" s="34"/>
      <c r="E180" s="52"/>
      <c r="F180" s="34"/>
      <c r="G180" s="34"/>
      <c r="H180" s="34"/>
      <c r="AP180" s="62" t="str">
        <f>IF(D180&lt;&gt;"",CONCATENATE(TEXT(B180,"00"),VLOOKUP(C180,Auxiliar_Listas!$C$68:$D$71,2,0),TEXT(D180,"00000000000"),E180&amp;REPT(" ",20-LEN(E180)),F180&amp;REPT(" ",15-LEN(F180)),G180,H180&amp;REPT(" ",50-LEN(H180)),"*"),"")</f>
        <v/>
      </c>
    </row>
    <row r="181" spans="2:42" x14ac:dyDescent="0.25">
      <c r="B181" s="33">
        <v>5</v>
      </c>
      <c r="C181" s="34"/>
      <c r="D181" s="34"/>
      <c r="E181" s="52"/>
      <c r="F181" s="34"/>
      <c r="G181" s="34"/>
      <c r="H181" s="34"/>
      <c r="AP181" s="62" t="str">
        <f>IF(D181&lt;&gt;"",CONCATENATE(TEXT(B181,"00"),VLOOKUP(C181,Auxiliar_Listas!$C$68:$D$71,2,0),TEXT(D181,"00000000000"),E181&amp;REPT(" ",20-LEN(E181)),F181&amp;REPT(" ",15-LEN(F181)),G181,H181&amp;REPT(" ",50-LEN(H181)),"*"),"")</f>
        <v/>
      </c>
    </row>
    <row r="182" spans="2:42" x14ac:dyDescent="0.25">
      <c r="B182" s="33">
        <v>5</v>
      </c>
      <c r="C182" s="34"/>
      <c r="D182" s="34"/>
      <c r="E182" s="52"/>
      <c r="F182" s="34"/>
      <c r="G182" s="34"/>
      <c r="H182" s="34"/>
      <c r="AP182" s="62" t="str">
        <f>IF(D182&lt;&gt;"",CONCATENATE(TEXT(B182,"00"),VLOOKUP(C182,Auxiliar_Listas!$C$68:$D$71,2,0),TEXT(D182,"00000000000"),E182&amp;REPT(" ",20-LEN(E182)),F182&amp;REPT(" ",15-LEN(F182)),G182,H182&amp;REPT(" ",50-LEN(H182)),"*"),"")</f>
        <v/>
      </c>
    </row>
    <row r="183" spans="2:42" x14ac:dyDescent="0.25">
      <c r="B183" s="33">
        <v>5</v>
      </c>
      <c r="C183" s="34"/>
      <c r="D183" s="34"/>
      <c r="E183" s="52"/>
      <c r="F183" s="34"/>
      <c r="G183" s="34"/>
      <c r="H183" s="34"/>
      <c r="AP183" s="62" t="str">
        <f>IF(D183&lt;&gt;"",CONCATENATE(TEXT(B183,"00"),VLOOKUP(C183,Auxiliar_Listas!$C$68:$D$71,2,0),TEXT(D183,"00000000000"),E183&amp;REPT(" ",20-LEN(E183)),F183&amp;REPT(" ",15-LEN(F183)),G183,H183&amp;REPT(" ",50-LEN(H183)),"*"),"")</f>
        <v/>
      </c>
    </row>
    <row r="184" spans="2:42" x14ac:dyDescent="0.25">
      <c r="B184" s="33">
        <v>5</v>
      </c>
      <c r="C184" s="34"/>
      <c r="D184" s="34"/>
      <c r="E184" s="52"/>
      <c r="F184" s="34"/>
      <c r="G184" s="34"/>
      <c r="H184" s="34"/>
      <c r="AP184" s="62" t="str">
        <f>IF(D184&lt;&gt;"",CONCATENATE(TEXT(B184,"00"),VLOOKUP(C184,Auxiliar_Listas!$C$68:$D$71,2,0),TEXT(D184,"00000000000"),E184&amp;REPT(" ",20-LEN(E184)),F184&amp;REPT(" ",15-LEN(F184)),G184,H184&amp;REPT(" ",50-LEN(H184)),"*"),"")</f>
        <v/>
      </c>
    </row>
    <row r="185" spans="2:42" x14ac:dyDescent="0.25">
      <c r="B185" s="33">
        <v>5</v>
      </c>
      <c r="C185" s="34"/>
      <c r="D185" s="34"/>
      <c r="E185" s="52"/>
      <c r="F185" s="34"/>
      <c r="G185" s="34"/>
      <c r="H185" s="34"/>
      <c r="AP185" s="62" t="str">
        <f>IF(D185&lt;&gt;"",CONCATENATE(TEXT(B185,"00"),VLOOKUP(C185,Auxiliar_Listas!$C$68:$D$71,2,0),TEXT(D185,"00000000000"),E185&amp;REPT(" ",20-LEN(E185)),F185&amp;REPT(" ",15-LEN(F185)),G185,H185&amp;REPT(" ",50-LEN(H185)),"*"),"")</f>
        <v/>
      </c>
    </row>
    <row r="186" spans="2:42" x14ac:dyDescent="0.25">
      <c r="B186" s="33">
        <v>5</v>
      </c>
      <c r="C186" s="34"/>
      <c r="D186" s="34"/>
      <c r="E186" s="52"/>
      <c r="F186" s="34"/>
      <c r="G186" s="34"/>
      <c r="H186" s="34"/>
      <c r="AP186" s="62" t="str">
        <f>IF(D186&lt;&gt;"",CONCATENATE(TEXT(B186,"00"),VLOOKUP(C186,Auxiliar_Listas!$C$68:$D$71,2,0),TEXT(D186,"00000000000"),E186&amp;REPT(" ",20-LEN(E186)),F186&amp;REPT(" ",15-LEN(F186)),G186,H186&amp;REPT(" ",50-LEN(H186)),"*"),"")</f>
        <v/>
      </c>
    </row>
    <row r="187" spans="2:42" x14ac:dyDescent="0.25">
      <c r="B187" s="33">
        <v>5</v>
      </c>
      <c r="C187" s="34"/>
      <c r="D187" s="34"/>
      <c r="E187" s="52"/>
      <c r="F187" s="34"/>
      <c r="G187" s="34"/>
      <c r="H187" s="34"/>
      <c r="AP187" s="62" t="str">
        <f>IF(D187&lt;&gt;"",CONCATENATE(TEXT(B187,"00"),VLOOKUP(C187,Auxiliar_Listas!$C$68:$D$71,2,0),TEXT(D187,"00000000000"),E187&amp;REPT(" ",20-LEN(E187)),F187&amp;REPT(" ",15-LEN(F187)),G187,H187&amp;REPT(" ",50-LEN(H187)),"*"),"")</f>
        <v/>
      </c>
    </row>
    <row r="188" spans="2:42" x14ac:dyDescent="0.25">
      <c r="B188" s="33">
        <v>5</v>
      </c>
      <c r="C188" s="34"/>
      <c r="D188" s="34"/>
      <c r="E188" s="52"/>
      <c r="F188" s="34"/>
      <c r="G188" s="34"/>
      <c r="H188" s="34"/>
      <c r="AP188" s="62" t="str">
        <f>IF(D188&lt;&gt;"",CONCATENATE(TEXT(B188,"00"),VLOOKUP(C188,Auxiliar_Listas!$C$68:$D$71,2,0),TEXT(D188,"00000000000"),E188&amp;REPT(" ",20-LEN(E188)),F188&amp;REPT(" ",15-LEN(F188)),G188,H188&amp;REPT(" ",50-LEN(H188)),"*"),"")</f>
        <v/>
      </c>
    </row>
    <row r="189" spans="2:42" x14ac:dyDescent="0.25">
      <c r="B189" s="33">
        <v>5</v>
      </c>
      <c r="C189" s="34"/>
      <c r="D189" s="34"/>
      <c r="E189" s="52"/>
      <c r="F189" s="34"/>
      <c r="G189" s="34"/>
      <c r="H189" s="34"/>
      <c r="AP189" s="62" t="str">
        <f>IF(D189&lt;&gt;"",CONCATENATE(TEXT(B189,"00"),VLOOKUP(C189,Auxiliar_Listas!$C$68:$D$71,2,0),TEXT(D189,"00000000000"),E189&amp;REPT(" ",20-LEN(E189)),F189&amp;REPT(" ",15-LEN(F189)),G189,H189&amp;REPT(" ",50-LEN(H189)),"*"),"")</f>
        <v/>
      </c>
    </row>
    <row r="190" spans="2:42" x14ac:dyDescent="0.25">
      <c r="B190" s="33">
        <v>5</v>
      </c>
      <c r="C190" s="34"/>
      <c r="D190" s="34"/>
      <c r="E190" s="52"/>
      <c r="F190" s="34"/>
      <c r="G190" s="34"/>
      <c r="H190" s="34"/>
      <c r="AP190" s="62" t="str">
        <f>IF(D190&lt;&gt;"",CONCATENATE(TEXT(B190,"00"),VLOOKUP(C190,Auxiliar_Listas!$C$68:$D$71,2,0),TEXT(D190,"00000000000"),E190&amp;REPT(" ",20-LEN(E190)),F190&amp;REPT(" ",15-LEN(F190)),G190,H190&amp;REPT(" ",50-LEN(H190)),"*"),"")</f>
        <v/>
      </c>
    </row>
    <row r="191" spans="2:42" x14ac:dyDescent="0.25">
      <c r="B191" s="33">
        <v>5</v>
      </c>
      <c r="C191" s="34"/>
      <c r="D191" s="34"/>
      <c r="E191" s="52"/>
      <c r="F191" s="34"/>
      <c r="G191" s="34"/>
      <c r="H191" s="34"/>
      <c r="AP191" s="62" t="str">
        <f>IF(D191&lt;&gt;"",CONCATENATE(TEXT(B191,"00"),VLOOKUP(C191,Auxiliar_Listas!$C$68:$D$71,2,0),TEXT(D191,"00000000000"),E191&amp;REPT(" ",20-LEN(E191)),F191&amp;REPT(" ",15-LEN(F191)),G191,H191&amp;REPT(" ",50-LEN(H191)),"*"),"")</f>
        <v/>
      </c>
    </row>
    <row r="192" spans="2:42" x14ac:dyDescent="0.25">
      <c r="AP192" s="63"/>
    </row>
    <row r="193" spans="42:42" x14ac:dyDescent="0.25">
      <c r="AP193" s="63"/>
    </row>
    <row r="194" spans="42:42" x14ac:dyDescent="0.25">
      <c r="AP194" s="63"/>
    </row>
    <row r="195" spans="42:42" x14ac:dyDescent="0.25">
      <c r="AP195" s="63"/>
    </row>
    <row r="196" spans="42:42" x14ac:dyDescent="0.25">
      <c r="AP196" s="63"/>
    </row>
    <row r="197" spans="42:42" x14ac:dyDescent="0.25">
      <c r="AP197" s="63"/>
    </row>
    <row r="198" spans="42:42" x14ac:dyDescent="0.25">
      <c r="AP198" s="63"/>
    </row>
    <row r="199" spans="42:42" x14ac:dyDescent="0.25">
      <c r="AP199" s="63"/>
    </row>
    <row r="200" spans="42:42" x14ac:dyDescent="0.25">
      <c r="AP200" s="63"/>
    </row>
  </sheetData>
  <sheetProtection algorithmName="SHA-512" hashValue="HXfr2R04zf7drhuxxXDA77tFk0BN58fHBvo9ltnS8s7bsKbxTvC6740xzukfdpEGY1SNMxOiPJaNwL4wOU15ZA==" saltValue="TVsoMK5/ViW688jIaSjgSA==" spinCount="100000" sheet="1" objects="1" scenarios="1"/>
  <mergeCells count="5">
    <mergeCell ref="D141:E141"/>
    <mergeCell ref="L35:M35"/>
    <mergeCell ref="N35:O35"/>
    <mergeCell ref="P35:Q35"/>
    <mergeCell ref="S35:T35"/>
  </mergeCells>
  <dataValidations count="38">
    <dataValidation type="list" allowBlank="1" showInputMessage="1" showErrorMessage="1" sqref="F7:F8">
      <formula1>Marca_agente_de_retencion</formula1>
    </dataValidation>
    <dataValidation type="custom" allowBlank="1" showInputMessage="1" showErrorMessage="1" error="El valor ingresado debe ser mayor o igual a Julio de 2016" sqref="D7:D8">
      <formula1>D7&gt;= 201607</formula1>
    </dataValidation>
    <dataValidation type="textLength" operator="lessThanOrEqual" allowBlank="1" showInputMessage="1" showErrorMessage="1" error="La cantidad maxima de caracteres a ingresar son 20" sqref="AF37:AL136 E172:E191 C13:C32">
      <formula1>20</formula1>
    </dataValidation>
    <dataValidation type="list" allowBlank="1" showInputMessage="1" showErrorMessage="1" sqref="E13:E32">
      <formula1>Tipo_Concepto</formula1>
    </dataValidation>
    <dataValidation type="list" allowBlank="1" showInputMessage="1" showErrorMessage="1" sqref="F18:F21">
      <formula1>INDIRECT($E$13)</formula1>
    </dataValidation>
    <dataValidation type="textLength" operator="equal" allowBlank="1" showInputMessage="1" showErrorMessage="1" sqref="U37:U80 U82:U136">
      <formula1>6</formula1>
    </dataValidation>
    <dataValidation type="custom" allowBlank="1" showInputMessage="1" showErrorMessage="1" sqref="M13:M32">
      <formula1>AND(LEFT(L13,6)&lt;=LEFT(M13,6),LEN(M13)=6)</formula1>
    </dataValidation>
    <dataValidation type="list" allowBlank="1" showInputMessage="1" showErrorMessage="1" sqref="N13:N32">
      <formula1>Tipo_habilitacion</formula1>
    </dataValidation>
    <dataValidation type="textLength" operator="lessThanOrEqual" allowBlank="1" showInputMessage="1" showErrorMessage="1" error="La cantidad de caracteres debe ser igual o menor a 50_x000a_" sqref="O13:O32">
      <formula1>50</formula1>
    </dataValidation>
    <dataValidation type="textLength" operator="lessThanOrEqual" allowBlank="1" showInputMessage="1" showErrorMessage="1" sqref="P13:P32">
      <formula1>10</formula1>
    </dataValidation>
    <dataValidation type="textLength" operator="lessThanOrEqual" allowBlank="1" showInputMessage="1" showErrorMessage="1" sqref="Q13:Q32 S13:S32">
      <formula1>8</formula1>
    </dataValidation>
    <dataValidation type="textLength" operator="lessThanOrEqual" allowBlank="1" showInputMessage="1" showErrorMessage="1" sqref="F37:F136 R13:R32">
      <formula1>20</formula1>
    </dataValidation>
    <dataValidation type="list" allowBlank="1" showInputMessage="1" showErrorMessage="1" sqref="T13:T32">
      <formula1>Provincias</formula1>
    </dataValidation>
    <dataValidation type="textLength" operator="lessThanOrEqual" allowBlank="1" showInputMessage="1" showErrorMessage="1" sqref="D13:D32">
      <formula1>144</formula1>
    </dataValidation>
    <dataValidation type="textLength" operator="lessThanOrEqual" allowBlank="1" showInputMessage="1" showErrorMessage="1" sqref="C143 C145:C167">
      <formula1>11</formula1>
    </dataValidation>
    <dataValidation type="list" allowBlank="1" showInputMessage="1" showErrorMessage="1" sqref="C172:C191">
      <formula1>Tipo_de_Profesional</formula1>
    </dataValidation>
    <dataValidation type="textLength" operator="equal" allowBlank="1" showInputMessage="1" showErrorMessage="1" sqref="D37:D136">
      <formula1>8</formula1>
    </dataValidation>
    <dataValidation type="textLength" operator="lessThanOrEqual" allowBlank="1" showInputMessage="1" showErrorMessage="1" sqref="H172:H191">
      <formula1>50</formula1>
    </dataValidation>
    <dataValidation type="list" allowBlank="1" showInputMessage="1" showErrorMessage="1" sqref="F13:F17">
      <formula1>INDIRECT($E13)</formula1>
    </dataValidation>
    <dataValidation type="list" allowBlank="1" showInputMessage="1" showErrorMessage="1" sqref="F22:F32">
      <formula1>INDIRECT(E22)</formula1>
    </dataValidation>
    <dataValidation type="textLength" operator="equal" allowBlank="1" showInputMessage="1" showErrorMessage="1" error="Debe tener 11 caracteres" sqref="D172:D191">
      <formula1>11</formula1>
    </dataValidation>
    <dataValidation type="textLength" operator="lessThanOrEqual" allowBlank="1" showInputMessage="1" showErrorMessage="1" error="Debe haber como maximo 15 caracteres_x000a_" sqref="F172:F191">
      <formula1>15</formula1>
    </dataValidation>
    <dataValidation type="list" allowBlank="1" showInputMessage="1" showErrorMessage="1" sqref="C37:C136">
      <formula1>COMPROBANTES</formula1>
    </dataValidation>
    <dataValidation type="textLength" operator="equal" allowBlank="1" showInputMessage="1" showErrorMessage="1" sqref="I37:I136 C7">
      <formula1>11</formula1>
    </dataValidation>
    <dataValidation type="textLength" allowBlank="1" showInputMessage="1" showErrorMessage="1" sqref="J37:J136">
      <formula1>1</formula1>
      <formula2>40</formula2>
    </dataValidation>
    <dataValidation type="textLength" operator="lessThanOrEqual" allowBlank="1" showInputMessage="1" showErrorMessage="1" sqref="K37:K136">
      <formula1>40</formula1>
    </dataValidation>
    <dataValidation type="textLength" operator="lessThanOrEqual" allowBlank="1" showInputMessage="1" showErrorMessage="1" sqref="O37:O136 T37:T136 M37:M136">
      <formula1>2</formula1>
    </dataValidation>
    <dataValidation type="textLength" operator="lessThanOrEqual" allowBlank="1" showInputMessage="1" showErrorMessage="1" sqref="L37:L136 S37:S136 N37:N136">
      <formula1>13</formula1>
    </dataValidation>
    <dataValidation type="custom" allowBlank="1" showInputMessage="1" showErrorMessage="1" error="Debe ser igual o posterior a Julio de 2016. Y debera ser MENOR o IGUAL a lo ingresado en el campo &quot;Periodo Informado&quot;" sqref="V37:V136 U81">
      <formula1>AND(U37&gt;=201607,LEN(U37)=6,U37&lt;=$D$7)</formula1>
    </dataValidation>
    <dataValidation type="list" allowBlank="1" showInputMessage="1" showErrorMessage="1" sqref="W37:W136">
      <formula1>Motivo_NO_Retencion</formula1>
    </dataValidation>
    <dataValidation type="list" allowBlank="1" showInputMessage="1" showErrorMessage="1" sqref="Y37:Y136">
      <formula1>Tipo_de_Rubro_7</formula1>
    </dataValidation>
    <dataValidation type="list" allowBlank="1" showInputMessage="1" showErrorMessage="1" sqref="Z37:Z136">
      <formula1>Tipo_de_credito_fiscal</formula1>
    </dataValidation>
    <dataValidation type="list" allowBlank="1" showInputMessage="1" showErrorMessage="1" sqref="AE37:AE136">
      <formula1>Medios_de_Pago</formula1>
    </dataValidation>
    <dataValidation type="textLength" operator="equal" allowBlank="1" showInputMessage="1" showErrorMessage="1" error="Dejar este campo en blanco" sqref="AB37:AB136">
      <formula1>0</formula1>
    </dataValidation>
    <dataValidation type="custom" allowBlank="1" showInputMessage="1" showErrorMessage="1" error="Este campo debe completarse solo si la fecha informada en &quot;PERIODO DE PAGO&quot; es mayor a la informada en &quot;PERIODO INFORMADO&quot;" sqref="AC37:AC136">
      <formula1>AND(U37&gt;$D$7,LEN(AC37)&lt;4)</formula1>
    </dataValidation>
    <dataValidation type="custom" allowBlank="1" showInputMessage="1" showErrorMessage="1" sqref="AD37:AD136">
      <formula1>AND(U37&gt;$D$7,LEN(AC37)&lt;15)</formula1>
    </dataValidation>
    <dataValidation type="textLength" operator="equal" allowBlank="1" showInputMessage="1" showErrorMessage="1" error="El formato debe ser AAAAMMDD" sqref="G172:G191">
      <formula1>8</formula1>
    </dataValidation>
    <dataValidation type="textLength" operator="equal" allowBlank="1" showInputMessage="1" showErrorMessage="1" error="Deben ingresarse 8 caracteres._x000a__x000a_El formato debe ser AAAAMMDD" sqref="L13:L32">
      <formula1>8</formula1>
    </dataValidation>
  </dataValidations>
  <pageMargins left="0.7" right="0.7" top="0.75" bottom="0.75" header="0.3" footer="0.3"/>
  <pageSetup paperSize="9" orientation="portrait" verticalDpi="0" r:id="rId1"/>
  <ignoredErrors>
    <ignoredError sqref="H14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29" id="{5374BD15-D1C7-427B-A1C9-5A6CF3210CB0}">
            <xm:f>OR(Auxiliar_Formulas!$E7=1,Auxiliar_Formulas!$E7=2,Auxiliar_Formulas!$E7=3)</xm:f>
            <x14:dxf>
              <fill>
                <patternFill>
                  <bgColor theme="1"/>
                </patternFill>
              </fill>
            </x14:dxf>
          </x14:cfRule>
          <xm:sqref>G13</xm:sqref>
        </x14:conditionalFormatting>
        <x14:conditionalFormatting xmlns:xm="http://schemas.microsoft.com/office/excel/2006/main">
          <x14:cfRule type="expression" priority="124" id="{7A669C1B-B053-4862-884A-278BD45699DE}">
            <xm:f>OR(Auxiliar_Formulas!$E$7=1,Auxiliar_Formulas!$E$7=2,Auxiliar_Formulas!$E$7=3)</xm:f>
            <x14:dxf>
              <fill>
                <patternFill>
                  <bgColor theme="1"/>
                </patternFill>
              </fill>
            </x14:dxf>
          </x14:cfRule>
          <xm:sqref>H13</xm:sqref>
        </x14:conditionalFormatting>
        <x14:conditionalFormatting xmlns:xm="http://schemas.microsoft.com/office/excel/2006/main">
          <x14:cfRule type="expression" priority="120" id="{401120E5-C7AC-418D-BF54-E0C75FD9D631}">
            <xm:f>OR(Auxiliar_Formulas!$E$7=3,Auxiliar_Formulas!$E$7=4,Auxiliar_Formulas!$E$7=5)</xm:f>
            <x14:dxf>
              <fill>
                <patternFill>
                  <bgColor theme="1"/>
                </patternFill>
              </fill>
            </x14:dxf>
          </x14:cfRule>
          <xm:sqref>I13</xm:sqref>
        </x14:conditionalFormatting>
        <x14:conditionalFormatting xmlns:xm="http://schemas.microsoft.com/office/excel/2006/main">
          <x14:cfRule type="expression" priority="119" id="{CFD38177-0F67-47FC-A18C-7676B44E6313}">
            <xm:f>OR(Auxiliar_Formulas!$E$7=1,Auxiliar_Formulas!$E$7=3,Auxiliar_Formulas!$E$7=4,Auxiliar_Formulas!$E$7=5)</xm:f>
            <x14:dxf>
              <fill>
                <patternFill>
                  <bgColor theme="1"/>
                </patternFill>
              </fill>
            </x14:dxf>
          </x14:cfRule>
          <xm:sqref>J13</xm:sqref>
        </x14:conditionalFormatting>
        <x14:conditionalFormatting xmlns:xm="http://schemas.microsoft.com/office/excel/2006/main">
          <x14:cfRule type="expression" priority="118" id="{3BE69767-DD5E-40D2-84C5-6AEB6D43C326}">
            <xm:f>OR(Auxiliar_Formulas!$E7=1,Auxiliar_Formulas!$E7=3,Auxiliar_Formulas!$E7=4,Auxiliar_Formulas!$E7=5)</xm:f>
            <x14:dxf>
              <fill>
                <patternFill>
                  <bgColor theme="1"/>
                </patternFill>
              </fill>
            </x14:dxf>
          </x14:cfRule>
          <xm:sqref>K13</xm:sqref>
        </x14:conditionalFormatting>
        <x14:conditionalFormatting xmlns:xm="http://schemas.microsoft.com/office/excel/2006/main">
          <x14:cfRule type="expression" priority="100" id="{AB56A8E4-F4B8-4788-8A5A-5598DF5F0C06}">
            <xm:f>OR(Auxiliar_Formulas!$E$8=1,Auxiliar_Formulas!$E$8=2,Auxiliar_Formulas!$E$8=3)</xm:f>
            <x14:dxf>
              <fill>
                <patternFill>
                  <bgColor theme="1"/>
                </patternFill>
              </fill>
            </x14:dxf>
          </x14:cfRule>
          <xm:sqref>G14</xm:sqref>
        </x14:conditionalFormatting>
        <x14:conditionalFormatting xmlns:xm="http://schemas.microsoft.com/office/excel/2006/main">
          <x14:cfRule type="expression" priority="99" id="{8B987976-8673-47C6-BD18-7653D23CD929}">
            <xm:f>OR(Auxiliar_Formulas!$E$9=1,Auxiliar_Formulas!$E$9=2,Auxiliar_Formulas!$E$9=3)</xm:f>
            <x14:dxf>
              <fill>
                <patternFill>
                  <bgColor theme="1"/>
                </patternFill>
              </fill>
            </x14:dxf>
          </x14:cfRule>
          <xm:sqref>G15</xm:sqref>
        </x14:conditionalFormatting>
        <x14:conditionalFormatting xmlns:xm="http://schemas.microsoft.com/office/excel/2006/main">
          <x14:cfRule type="expression" priority="98" id="{4331EAE3-E3F8-4F28-9B10-385BB54662D6}">
            <xm:f>OR(Auxiliar_Formulas!$E$10=1,Auxiliar_Formulas!$E$10=2,Auxiliar_Formulas!$E$10=3)</xm:f>
            <x14:dxf>
              <fill>
                <patternFill>
                  <bgColor theme="1"/>
                </patternFill>
              </fill>
            </x14:dxf>
          </x14:cfRule>
          <xm:sqref>G16</xm:sqref>
        </x14:conditionalFormatting>
        <x14:conditionalFormatting xmlns:xm="http://schemas.microsoft.com/office/excel/2006/main">
          <x14:cfRule type="expression" priority="97" id="{26284CEA-AAB8-4736-820E-5852AB642386}">
            <xm:f>OR(Auxiliar_Formulas!$E$11=1,Auxiliar_Formulas!$E$11=2,Auxiliar_Formulas!$E$11=3)</xm:f>
            <x14:dxf>
              <fill>
                <patternFill>
                  <bgColor theme="1"/>
                </patternFill>
              </fill>
            </x14:dxf>
          </x14:cfRule>
          <xm:sqref>G17</xm:sqref>
        </x14:conditionalFormatting>
        <x14:conditionalFormatting xmlns:xm="http://schemas.microsoft.com/office/excel/2006/main">
          <x14:cfRule type="expression" priority="96" id="{7FB896D0-37BA-4F7D-A241-12FEC94CCB69}">
            <xm:f>OR(Auxiliar_Formulas!$E$8=1,Auxiliar_Formulas!$E$8=2,Auxiliar_Formulas!$E$8=3)</xm:f>
            <x14:dxf>
              <fill>
                <patternFill>
                  <bgColor theme="1"/>
                </patternFill>
              </fill>
            </x14:dxf>
          </x14:cfRule>
          <xm:sqref>H14</xm:sqref>
        </x14:conditionalFormatting>
        <x14:conditionalFormatting xmlns:xm="http://schemas.microsoft.com/office/excel/2006/main">
          <x14:cfRule type="expression" priority="95" id="{39CC1683-23F3-42E9-9423-96F12FA669AC}">
            <xm:f>OR(Auxiliar_Formulas!$E$9=1,Auxiliar_Formulas!$E$9=2,Auxiliar_Formulas!$E$9=3)</xm:f>
            <x14:dxf>
              <fill>
                <patternFill>
                  <bgColor theme="1"/>
                </patternFill>
              </fill>
            </x14:dxf>
          </x14:cfRule>
          <xm:sqref>H15</xm:sqref>
        </x14:conditionalFormatting>
        <x14:conditionalFormatting xmlns:xm="http://schemas.microsoft.com/office/excel/2006/main">
          <x14:cfRule type="expression" priority="94" id="{C38CB670-471B-45E7-8277-CF75D7FF72A7}">
            <xm:f>OR(Auxiliar_Formulas!$E$10=1,Auxiliar_Formulas!$E$10=2,Auxiliar_Formulas!$E$10=3)</xm:f>
            <x14:dxf>
              <fill>
                <patternFill>
                  <bgColor theme="1"/>
                </patternFill>
              </fill>
            </x14:dxf>
          </x14:cfRule>
          <xm:sqref>H16</xm:sqref>
        </x14:conditionalFormatting>
        <x14:conditionalFormatting xmlns:xm="http://schemas.microsoft.com/office/excel/2006/main">
          <x14:cfRule type="expression" priority="93" id="{9A97E158-F4F1-4330-86C0-388CDEBDC15E}">
            <xm:f>OR(Auxiliar_Formulas!$E$11=1,Auxiliar_Formulas!$E$11=2,Auxiliar_Formulas!$E$11=3)</xm:f>
            <x14:dxf>
              <fill>
                <patternFill>
                  <bgColor theme="1"/>
                </patternFill>
              </fill>
            </x14:dxf>
          </x14:cfRule>
          <xm:sqref>H17</xm:sqref>
        </x14:conditionalFormatting>
        <x14:conditionalFormatting xmlns:xm="http://schemas.microsoft.com/office/excel/2006/main">
          <x14:cfRule type="expression" priority="90" id="{B093843C-0940-48E9-8428-2D67CAE76C07}">
            <xm:f>OR(Auxiliar_Formulas!$E$8=1,Auxiliar_Formulas!$E$8=3,Auxiliar_Formulas!$E$8=4,Auxiliar_Formulas!$E$8=5)</xm:f>
            <x14:dxf>
              <fill>
                <patternFill>
                  <bgColor theme="1"/>
                </patternFill>
              </fill>
            </x14:dxf>
          </x14:cfRule>
          <xm:sqref>J14</xm:sqref>
        </x14:conditionalFormatting>
        <x14:conditionalFormatting xmlns:xm="http://schemas.microsoft.com/office/excel/2006/main">
          <x14:cfRule type="expression" priority="89" id="{950F0A4D-7EA1-4CB0-82FC-1B0F87413E84}">
            <xm:f>OR(Auxiliar_Formulas!$E$9=1,Auxiliar_Formulas!$E$9=3,Auxiliar_Formulas!$E$9=4,Auxiliar_Formulas!$E$9=5)</xm:f>
            <x14:dxf>
              <fill>
                <patternFill>
                  <bgColor theme="1"/>
                </patternFill>
              </fill>
            </x14:dxf>
          </x14:cfRule>
          <xm:sqref>J15</xm:sqref>
        </x14:conditionalFormatting>
        <x14:conditionalFormatting xmlns:xm="http://schemas.microsoft.com/office/excel/2006/main">
          <x14:cfRule type="expression" priority="88" id="{08976E02-5A5B-4A95-92C9-F58E8826F6D1}">
            <xm:f>OR(Auxiliar_Formulas!$E$10=1,Auxiliar_Formulas!$E$10=3,Auxiliar_Formulas!$E$10=4,Auxiliar_Formulas!$E$10=5)</xm:f>
            <x14:dxf>
              <fill>
                <patternFill>
                  <bgColor theme="1"/>
                </patternFill>
              </fill>
            </x14:dxf>
          </x14:cfRule>
          <xm:sqref>J16</xm:sqref>
        </x14:conditionalFormatting>
        <x14:conditionalFormatting xmlns:xm="http://schemas.microsoft.com/office/excel/2006/main">
          <x14:cfRule type="expression" priority="87" id="{1F3FDD9E-91B4-466C-8391-06EBDF84A3E4}">
            <xm:f>OR(Auxiliar_Formulas!$E$11=1,Auxiliar_Formulas!$E$11=3,Auxiliar_Formulas!$E$11=4,Auxiliar_Formulas!$E$11=5)</xm:f>
            <x14:dxf>
              <fill>
                <patternFill>
                  <bgColor theme="1"/>
                </patternFill>
              </fill>
            </x14:dxf>
          </x14:cfRule>
          <xm:sqref>J17</xm:sqref>
        </x14:conditionalFormatting>
        <x14:conditionalFormatting xmlns:xm="http://schemas.microsoft.com/office/excel/2006/main">
          <x14:cfRule type="expression" priority="86" id="{BCADF331-8CEB-4EE1-A5AD-1F60606E7F1C}">
            <xm:f>OR(Auxiliar_Formulas!$E$8=1,Auxiliar_Formulas!$E$8=3,Auxiliar_Formulas!$E$8=4,Auxiliar_Formulas!$E$8=5)</xm:f>
            <x14:dxf>
              <fill>
                <patternFill>
                  <bgColor theme="1"/>
                </patternFill>
              </fill>
            </x14:dxf>
          </x14:cfRule>
          <xm:sqref>K14</xm:sqref>
        </x14:conditionalFormatting>
        <x14:conditionalFormatting xmlns:xm="http://schemas.microsoft.com/office/excel/2006/main">
          <x14:cfRule type="expression" priority="85" id="{2C997DCF-3754-441B-8AD0-481D8C1CCD33}">
            <xm:f>OR(Auxiliar_Formulas!$E$9=1,Auxiliar_Formulas!$E$9=3,Auxiliar_Formulas!$E$9=4,Auxiliar_Formulas!$E$9=5)</xm:f>
            <x14:dxf>
              <fill>
                <patternFill>
                  <bgColor theme="1"/>
                </patternFill>
              </fill>
            </x14:dxf>
          </x14:cfRule>
          <xm:sqref>K15</xm:sqref>
        </x14:conditionalFormatting>
        <x14:conditionalFormatting xmlns:xm="http://schemas.microsoft.com/office/excel/2006/main">
          <x14:cfRule type="expression" priority="84" id="{F0707506-A328-4BED-81FE-8174241F088F}">
            <xm:f>OR(Auxiliar_Formulas!$E$10=1,Auxiliar_Formulas!$E$10=3,Auxiliar_Formulas!$E$10=4,Auxiliar_Formulas!$E$10=5)</xm:f>
            <x14:dxf>
              <fill>
                <patternFill>
                  <bgColor theme="1"/>
                </patternFill>
              </fill>
            </x14:dxf>
          </x14:cfRule>
          <xm:sqref>K16</xm:sqref>
        </x14:conditionalFormatting>
        <x14:conditionalFormatting xmlns:xm="http://schemas.microsoft.com/office/excel/2006/main">
          <x14:cfRule type="expression" priority="83" id="{F8A1B20A-79BD-4C98-8FEB-E3E52B6985A8}">
            <xm:f>OR(Auxiliar_Formulas!$E$11=1,Auxiliar_Formulas!$E$11=3,Auxiliar_Formulas!$E$11=4,Auxiliar_Formulas!$E$11=5)</xm:f>
            <x14:dxf>
              <fill>
                <patternFill>
                  <bgColor theme="1"/>
                </patternFill>
              </fill>
            </x14:dxf>
          </x14:cfRule>
          <xm:sqref>K17</xm:sqref>
        </x14:conditionalFormatting>
        <x14:conditionalFormatting xmlns:xm="http://schemas.microsoft.com/office/excel/2006/main">
          <x14:cfRule type="expression" priority="82" id="{CFA76619-AAE2-40EE-B973-127EA8FD64E4}">
            <xm:f>OR(Auxiliar_Formulas!$E$8=3,Auxiliar_Formulas!$E$8=4,Auxiliar_Formulas!$E$8=5)</xm:f>
            <x14:dxf>
              <fill>
                <patternFill>
                  <bgColor theme="1"/>
                </patternFill>
              </fill>
            </x14:dxf>
          </x14:cfRule>
          <xm:sqref>I14</xm:sqref>
        </x14:conditionalFormatting>
        <x14:conditionalFormatting xmlns:xm="http://schemas.microsoft.com/office/excel/2006/main">
          <x14:cfRule type="expression" priority="81" id="{EC4A6B65-48A4-45AF-A45F-5039DA4CA378}">
            <xm:f>OR(Auxiliar_Formulas!$E$9=3,Auxiliar_Formulas!$E$9=4,Auxiliar_Formulas!$E$9=5)</xm:f>
            <x14:dxf>
              <fill>
                <patternFill>
                  <bgColor theme="1"/>
                </patternFill>
              </fill>
            </x14:dxf>
          </x14:cfRule>
          <xm:sqref>I15</xm:sqref>
        </x14:conditionalFormatting>
        <x14:conditionalFormatting xmlns:xm="http://schemas.microsoft.com/office/excel/2006/main">
          <x14:cfRule type="expression" priority="80" id="{7C9FE116-DC6D-473E-A89E-8FFF9DC67CA9}">
            <xm:f>Auxiliar_Formulas!$S$13=3</xm:f>
            <x14:dxf>
              <fill>
                <patternFill>
                  <bgColor theme="9" tint="0.59996337778862885"/>
                </patternFill>
              </fill>
            </x14:dxf>
          </x14:cfRule>
          <xm:sqref>H146</xm:sqref>
        </x14:conditionalFormatting>
        <x14:conditionalFormatting xmlns:xm="http://schemas.microsoft.com/office/excel/2006/main">
          <x14:cfRule type="expression" priority="79" id="{5C6E42BE-60A1-4F6D-9309-6C38FDF14FD8}">
            <xm:f>OR(Auxiliar_Formulas!$E$12=1,Auxiliar_Formulas!$E$12=2,Auxiliar_Formulas!$E$12=3)</xm:f>
            <x14:dxf>
              <fill>
                <patternFill>
                  <bgColor theme="1"/>
                </patternFill>
              </fill>
            </x14:dxf>
          </x14:cfRule>
          <xm:sqref>G18</xm:sqref>
        </x14:conditionalFormatting>
        <x14:conditionalFormatting xmlns:xm="http://schemas.microsoft.com/office/excel/2006/main">
          <x14:cfRule type="expression" priority="78" id="{F5F5372D-8E25-467C-82F5-293EF8BBBAFF}">
            <xm:f>OR(Auxiliar_Formulas!$E$13=1,Auxiliar_Formulas!$E$13=2,Auxiliar_Formulas!$E$13=3)</xm:f>
            <x14:dxf>
              <fill>
                <patternFill>
                  <bgColor theme="1"/>
                </patternFill>
              </fill>
            </x14:dxf>
          </x14:cfRule>
          <xm:sqref>G19</xm:sqref>
        </x14:conditionalFormatting>
        <x14:conditionalFormatting xmlns:xm="http://schemas.microsoft.com/office/excel/2006/main">
          <x14:cfRule type="expression" priority="77" id="{EFED3846-B520-49EA-8C52-429BE62EB99E}">
            <xm:f>OR(Auxiliar_Formulas!$E$14=1,Auxiliar_Formulas!$E$14=2,Auxiliar_Formulas!$E$14=3)</xm:f>
            <x14:dxf>
              <fill>
                <patternFill>
                  <bgColor theme="1"/>
                </patternFill>
              </fill>
            </x14:dxf>
          </x14:cfRule>
          <xm:sqref>G20</xm:sqref>
        </x14:conditionalFormatting>
        <x14:conditionalFormatting xmlns:xm="http://schemas.microsoft.com/office/excel/2006/main">
          <x14:cfRule type="expression" priority="76" id="{D1DAFBA8-A83F-4258-AAC1-84CA0F825BE9}">
            <xm:f>OR(Auxiliar_Formulas!$E$15=1,Auxiliar_Formulas!$E$15=2,Auxiliar_Formulas!$E$15=3)</xm:f>
            <x14:dxf>
              <fill>
                <patternFill>
                  <bgColor theme="1"/>
                </patternFill>
              </fill>
            </x14:dxf>
          </x14:cfRule>
          <xm:sqref>G21</xm:sqref>
        </x14:conditionalFormatting>
        <x14:conditionalFormatting xmlns:xm="http://schemas.microsoft.com/office/excel/2006/main">
          <x14:cfRule type="expression" priority="75" id="{7D623DEF-B99C-4B6B-B876-39DFC4FDBC5D}">
            <xm:f>OR(Auxiliar_Formulas!$E$16=1,Auxiliar_Formulas!$E$16=2,Auxiliar_Formulas!$E$16=3)</xm:f>
            <x14:dxf>
              <fill>
                <patternFill>
                  <bgColor theme="1"/>
                </patternFill>
              </fill>
            </x14:dxf>
          </x14:cfRule>
          <xm:sqref>G22</xm:sqref>
        </x14:conditionalFormatting>
        <x14:conditionalFormatting xmlns:xm="http://schemas.microsoft.com/office/excel/2006/main">
          <x14:cfRule type="expression" priority="74" id="{B54C6C07-2A67-4A59-9D7A-732ED713F10F}">
            <xm:f>OR(Auxiliar_Formulas!$E$17=1,Auxiliar_Formulas!$E$17=2,Auxiliar_Formulas!$E$17=3)</xm:f>
            <x14:dxf>
              <fill>
                <patternFill>
                  <bgColor theme="1"/>
                </patternFill>
              </fill>
            </x14:dxf>
          </x14:cfRule>
          <xm:sqref>G23</xm:sqref>
        </x14:conditionalFormatting>
        <x14:conditionalFormatting xmlns:xm="http://schemas.microsoft.com/office/excel/2006/main">
          <x14:cfRule type="expression" priority="73" id="{DE7668C9-A930-4695-9901-A3F7399CCC41}">
            <xm:f>OR(Auxiliar_Formulas!$E$18=1,Auxiliar_Formulas!$E$18=2,Auxiliar_Formulas!$E$18=3)</xm:f>
            <x14:dxf>
              <fill>
                <patternFill>
                  <bgColor theme="1"/>
                </patternFill>
              </fill>
            </x14:dxf>
          </x14:cfRule>
          <xm:sqref>G24</xm:sqref>
        </x14:conditionalFormatting>
        <x14:conditionalFormatting xmlns:xm="http://schemas.microsoft.com/office/excel/2006/main">
          <x14:cfRule type="expression" priority="72" id="{49373A95-7E30-46C4-8906-4A67CD3F7E22}">
            <xm:f>OR(Auxiliar_Formulas!$E$19=1,Auxiliar_Formulas!$E$19=2,Auxiliar_Formulas!$E$19=3)</xm:f>
            <x14:dxf>
              <fill>
                <patternFill>
                  <bgColor theme="1"/>
                </patternFill>
              </fill>
            </x14:dxf>
          </x14:cfRule>
          <xm:sqref>G25</xm:sqref>
        </x14:conditionalFormatting>
        <x14:conditionalFormatting xmlns:xm="http://schemas.microsoft.com/office/excel/2006/main">
          <x14:cfRule type="expression" priority="71" id="{4BAD1FF1-F1E5-4CFB-B633-303C81640AD7}">
            <xm:f>OR(Auxiliar_Formulas!$E$20=1,Auxiliar_Formulas!$E$20=2,Auxiliar_Formulas!$E$20=3)</xm:f>
            <x14:dxf>
              <fill>
                <patternFill>
                  <bgColor theme="1"/>
                </patternFill>
              </fill>
            </x14:dxf>
          </x14:cfRule>
          <xm:sqref>G26</xm:sqref>
        </x14:conditionalFormatting>
        <x14:conditionalFormatting xmlns:xm="http://schemas.microsoft.com/office/excel/2006/main">
          <x14:cfRule type="expression" priority="70" id="{3DA84EE5-ECDE-4191-B14A-84DC625ED215}">
            <xm:f>OR(Auxiliar_Formulas!$E$21=1,Auxiliar_Formulas!$E$21=2,Auxiliar_Formulas!$E$21=3)</xm:f>
            <x14:dxf>
              <fill>
                <patternFill>
                  <bgColor theme="1"/>
                </patternFill>
              </fill>
            </x14:dxf>
          </x14:cfRule>
          <xm:sqref>G27</xm:sqref>
        </x14:conditionalFormatting>
        <x14:conditionalFormatting xmlns:xm="http://schemas.microsoft.com/office/excel/2006/main">
          <x14:cfRule type="expression" priority="69" id="{C24CA4D8-49A4-46A9-93F4-26E1F89545FF}">
            <xm:f>OR(Auxiliar_Formulas!$E$22=1,Auxiliar_Formulas!$E$22=2,Auxiliar_Formulas!$E$22=3)</xm:f>
            <x14:dxf>
              <fill>
                <patternFill>
                  <bgColor theme="1"/>
                </patternFill>
              </fill>
            </x14:dxf>
          </x14:cfRule>
          <xm:sqref>G28</xm:sqref>
        </x14:conditionalFormatting>
        <x14:conditionalFormatting xmlns:xm="http://schemas.microsoft.com/office/excel/2006/main">
          <x14:cfRule type="expression" priority="68" id="{68DC4656-9277-4C0A-B928-033A886BA079}">
            <xm:f>OR(Auxiliar_Formulas!$E$23=1,Auxiliar_Formulas!$E$23=2,Auxiliar_Formulas!$E$23=3)</xm:f>
            <x14:dxf>
              <fill>
                <patternFill>
                  <bgColor theme="1"/>
                </patternFill>
              </fill>
            </x14:dxf>
          </x14:cfRule>
          <xm:sqref>G29</xm:sqref>
        </x14:conditionalFormatting>
        <x14:conditionalFormatting xmlns:xm="http://schemas.microsoft.com/office/excel/2006/main">
          <x14:cfRule type="expression" priority="66" id="{C1BEDC80-5C05-4B4A-92AF-178F78D2623A}">
            <xm:f>OR(Auxiliar_Formulas!$E$12=1,Auxiliar_Formulas!$E$12=2,Auxiliar_Formulas!$E$12=3)</xm:f>
            <x14:dxf>
              <fill>
                <patternFill>
                  <bgColor theme="1"/>
                </patternFill>
              </fill>
            </x14:dxf>
          </x14:cfRule>
          <xm:sqref>H18</xm:sqref>
        </x14:conditionalFormatting>
        <x14:conditionalFormatting xmlns:xm="http://schemas.microsoft.com/office/excel/2006/main">
          <x14:cfRule type="expression" priority="65" id="{B64DCABF-A4C1-4EB2-8104-F3E08D8C672D}">
            <xm:f>OR(Auxiliar_Formulas!$E$13=1,Auxiliar_Formulas!$E$13=2,Auxiliar_Formulas!$E$13=3)</xm:f>
            <x14:dxf>
              <fill>
                <patternFill>
                  <bgColor theme="1"/>
                </patternFill>
              </fill>
            </x14:dxf>
          </x14:cfRule>
          <xm:sqref>H19</xm:sqref>
        </x14:conditionalFormatting>
        <x14:conditionalFormatting xmlns:xm="http://schemas.microsoft.com/office/excel/2006/main">
          <x14:cfRule type="expression" priority="64" id="{FC4933C5-9F49-4DB6-B6D2-3916B9BDDF4C}">
            <xm:f>OR(Auxiliar_Formulas!$E$14=1,Auxiliar_Formulas!$E$14=2,Auxiliar_Formulas!$E$14=3)</xm:f>
            <x14:dxf>
              <fill>
                <patternFill>
                  <bgColor theme="1"/>
                </patternFill>
              </fill>
            </x14:dxf>
          </x14:cfRule>
          <xm:sqref>H20</xm:sqref>
        </x14:conditionalFormatting>
        <x14:conditionalFormatting xmlns:xm="http://schemas.microsoft.com/office/excel/2006/main">
          <x14:cfRule type="expression" priority="63" id="{A57648A0-6B54-483F-9F89-B0C817D9F95C}">
            <xm:f>OR(Auxiliar_Formulas!$E$15=1,Auxiliar_Formulas!$E$15=2,Auxiliar_Formulas!$E$15=3)</xm:f>
            <x14:dxf>
              <fill>
                <patternFill>
                  <bgColor theme="1"/>
                </patternFill>
              </fill>
            </x14:dxf>
          </x14:cfRule>
          <xm:sqref>H21</xm:sqref>
        </x14:conditionalFormatting>
        <x14:conditionalFormatting xmlns:xm="http://schemas.microsoft.com/office/excel/2006/main">
          <x14:cfRule type="expression" priority="62" id="{D49D12D9-A7F6-4CA4-938A-3693E0655CAD}">
            <xm:f>OR(Auxiliar_Formulas!$E$16=1,Auxiliar_Formulas!$E$16=2,Auxiliar_Formulas!$E$16=3)</xm:f>
            <x14:dxf>
              <fill>
                <patternFill>
                  <bgColor theme="1"/>
                </patternFill>
              </fill>
            </x14:dxf>
          </x14:cfRule>
          <xm:sqref>H22</xm:sqref>
        </x14:conditionalFormatting>
        <x14:conditionalFormatting xmlns:xm="http://schemas.microsoft.com/office/excel/2006/main">
          <x14:cfRule type="expression" priority="61" id="{48EAFE94-F873-4245-8D25-07B82482A0D1}">
            <xm:f>OR(Auxiliar_Formulas!$E$17=1,Auxiliar_Formulas!$E$17=2,Auxiliar_Formulas!$E$17=3)</xm:f>
            <x14:dxf>
              <fill>
                <patternFill>
                  <bgColor theme="1"/>
                </patternFill>
              </fill>
            </x14:dxf>
          </x14:cfRule>
          <xm:sqref>H23</xm:sqref>
        </x14:conditionalFormatting>
        <x14:conditionalFormatting xmlns:xm="http://schemas.microsoft.com/office/excel/2006/main">
          <x14:cfRule type="expression" priority="60" id="{B2940D33-17B7-452E-BAFA-09DA9F8CC2CB}">
            <xm:f>OR(Auxiliar_Formulas!$E$18=1,Auxiliar_Formulas!$E$18=2,Auxiliar_Formulas!$E$18=3)</xm:f>
            <x14:dxf>
              <fill>
                <patternFill>
                  <bgColor theme="1"/>
                </patternFill>
              </fill>
            </x14:dxf>
          </x14:cfRule>
          <xm:sqref>H24</xm:sqref>
        </x14:conditionalFormatting>
        <x14:conditionalFormatting xmlns:xm="http://schemas.microsoft.com/office/excel/2006/main">
          <x14:cfRule type="expression" priority="59" id="{7958933B-35BC-4AA2-BD24-330766EC59CC}">
            <xm:f>OR(Auxiliar_Formulas!$E$19=1,Auxiliar_Formulas!$E$19=2,Auxiliar_Formulas!$E$19=3)</xm:f>
            <x14:dxf>
              <fill>
                <patternFill>
                  <bgColor theme="1"/>
                </patternFill>
              </fill>
            </x14:dxf>
          </x14:cfRule>
          <xm:sqref>H25</xm:sqref>
        </x14:conditionalFormatting>
        <x14:conditionalFormatting xmlns:xm="http://schemas.microsoft.com/office/excel/2006/main">
          <x14:cfRule type="expression" priority="58" id="{E4CF70CC-9698-443B-A181-939CCD91E53B}">
            <xm:f>OR(Auxiliar_Formulas!$E$20=1,Auxiliar_Formulas!$E$20=2,Auxiliar_Formulas!$E$20=3)</xm:f>
            <x14:dxf>
              <fill>
                <patternFill>
                  <bgColor theme="1"/>
                </patternFill>
              </fill>
            </x14:dxf>
          </x14:cfRule>
          <xm:sqref>H26</xm:sqref>
        </x14:conditionalFormatting>
        <x14:conditionalFormatting xmlns:xm="http://schemas.microsoft.com/office/excel/2006/main">
          <x14:cfRule type="expression" priority="57" id="{015A7D9F-6B9F-4018-82E2-1A9C000B5B73}">
            <xm:f>OR(Auxiliar_Formulas!$E$21=1,Auxiliar_Formulas!$E$21=2,Auxiliar_Formulas!$E$21=3)</xm:f>
            <x14:dxf>
              <fill>
                <patternFill>
                  <bgColor theme="1"/>
                </patternFill>
              </fill>
            </x14:dxf>
          </x14:cfRule>
          <xm:sqref>H27</xm:sqref>
        </x14:conditionalFormatting>
        <x14:conditionalFormatting xmlns:xm="http://schemas.microsoft.com/office/excel/2006/main">
          <x14:cfRule type="expression" priority="56" id="{3F081453-D09D-4682-A936-C2F2289FB457}">
            <xm:f>OR(Auxiliar_Formulas!$E$22=1,Auxiliar_Formulas!$E$22=2,Auxiliar_Formulas!$E$22=3)</xm:f>
            <x14:dxf>
              <fill>
                <patternFill>
                  <bgColor theme="1"/>
                </patternFill>
              </fill>
            </x14:dxf>
          </x14:cfRule>
          <xm:sqref>H28</xm:sqref>
        </x14:conditionalFormatting>
        <x14:conditionalFormatting xmlns:xm="http://schemas.microsoft.com/office/excel/2006/main">
          <x14:cfRule type="expression" priority="55" id="{7EC38528-E697-48EF-A16F-729F909B535C}">
            <xm:f>OR(Auxiliar_Formulas!$E$23=1,Auxiliar_Formulas!$E$23=2,Auxiliar_Formulas!$E$23=3)</xm:f>
            <x14:dxf>
              <fill>
                <patternFill>
                  <bgColor theme="1"/>
                </patternFill>
              </fill>
            </x14:dxf>
          </x14:cfRule>
          <xm:sqref>H29</xm:sqref>
        </x14:conditionalFormatting>
        <x14:conditionalFormatting xmlns:xm="http://schemas.microsoft.com/office/excel/2006/main">
          <x14:cfRule type="expression" priority="53" id="{E41133D0-DBA0-4944-92AC-26B92B339D05}">
            <xm:f>OR(Auxiliar_Formulas!$E$24=1,Auxiliar_Formulas!$E$24=2,Auxiliar_Formulas!$E$24=3)</xm:f>
            <x14:dxf>
              <fill>
                <patternFill>
                  <bgColor theme="1"/>
                </patternFill>
              </fill>
            </x14:dxf>
          </x14:cfRule>
          <xm:sqref>G30</xm:sqref>
        </x14:conditionalFormatting>
        <x14:conditionalFormatting xmlns:xm="http://schemas.microsoft.com/office/excel/2006/main">
          <x14:cfRule type="expression" priority="52" id="{99336FCE-0A0F-48F0-A46A-31223167266E}">
            <xm:f>OR(Auxiliar_Formulas!$E$25=1,Auxiliar_Formulas!$E$25=2,Auxiliar_Formulas!$E$25=3)</xm:f>
            <x14:dxf>
              <fill>
                <patternFill>
                  <bgColor theme="1"/>
                </patternFill>
              </fill>
            </x14:dxf>
          </x14:cfRule>
          <xm:sqref>G31</xm:sqref>
        </x14:conditionalFormatting>
        <x14:conditionalFormatting xmlns:xm="http://schemas.microsoft.com/office/excel/2006/main">
          <x14:cfRule type="expression" priority="51" id="{A6C4AB93-C015-456E-8765-BE84855A3FC7}">
            <xm:f>OR(Auxiliar_Formulas!$E$26=1,Auxiliar_Formulas!$E$26=2,Auxiliar_Formulas!$E$26=3)</xm:f>
            <x14:dxf>
              <fill>
                <patternFill>
                  <bgColor theme="1"/>
                </patternFill>
              </fill>
            </x14:dxf>
          </x14:cfRule>
          <xm:sqref>G32</xm:sqref>
        </x14:conditionalFormatting>
        <x14:conditionalFormatting xmlns:xm="http://schemas.microsoft.com/office/excel/2006/main">
          <x14:cfRule type="expression" priority="50" id="{CF07E85C-E9D0-4B73-9569-C0BF2D89DC2B}">
            <xm:f>OR(Auxiliar_Formulas!$E$24=1,Auxiliar_Formulas!$E$24=2,Auxiliar_Formulas!$E$24=3)</xm:f>
            <x14:dxf>
              <fill>
                <patternFill>
                  <bgColor theme="1"/>
                </patternFill>
              </fill>
            </x14:dxf>
          </x14:cfRule>
          <xm:sqref>H30</xm:sqref>
        </x14:conditionalFormatting>
        <x14:conditionalFormatting xmlns:xm="http://schemas.microsoft.com/office/excel/2006/main">
          <x14:cfRule type="expression" priority="49" id="{5AB57B08-6115-4074-8B85-89970DF07846}">
            <xm:f>OR(Auxiliar_Formulas!$E$25=1,Auxiliar_Formulas!$E$25=2,Auxiliar_Formulas!$E$25=3)</xm:f>
            <x14:dxf>
              <fill>
                <patternFill>
                  <bgColor theme="1"/>
                </patternFill>
              </fill>
            </x14:dxf>
          </x14:cfRule>
          <xm:sqref>H31</xm:sqref>
        </x14:conditionalFormatting>
        <x14:conditionalFormatting xmlns:xm="http://schemas.microsoft.com/office/excel/2006/main">
          <x14:cfRule type="expression" priority="48" id="{213E15FF-402E-43C4-8B36-3FE4F4015CC1}">
            <xm:f>OR(Auxiliar_Formulas!$E$26=1,Auxiliar_Formulas!$E$26=2,Auxiliar_Formulas!$E$26=3)</xm:f>
            <x14:dxf>
              <fill>
                <patternFill>
                  <bgColor theme="1"/>
                </patternFill>
              </fill>
            </x14:dxf>
          </x14:cfRule>
          <xm:sqref>H32</xm:sqref>
        </x14:conditionalFormatting>
        <x14:conditionalFormatting xmlns:xm="http://schemas.microsoft.com/office/excel/2006/main">
          <x14:cfRule type="expression" priority="47" id="{431B429C-428B-4563-9B4D-B15527552334}">
            <xm:f>OR(Auxiliar_Formulas!$E$10=3,Auxiliar_Formulas!$E$10=4,Auxiliar_Formulas!$E$10=5)</xm:f>
            <x14:dxf>
              <fill>
                <patternFill>
                  <bgColor theme="1"/>
                </patternFill>
              </fill>
            </x14:dxf>
          </x14:cfRule>
          <xm:sqref>I16</xm:sqref>
        </x14:conditionalFormatting>
        <x14:conditionalFormatting xmlns:xm="http://schemas.microsoft.com/office/excel/2006/main">
          <x14:cfRule type="expression" priority="46" id="{00A47090-15D4-4DB5-B7D5-DE49CC64D889}">
            <xm:f>OR(Auxiliar_Formulas!$E$11=3,Auxiliar_Formulas!$E$11=4,Auxiliar_Formulas!$E$11=5)</xm:f>
            <x14:dxf>
              <fill>
                <patternFill>
                  <bgColor theme="1"/>
                </patternFill>
              </fill>
            </x14:dxf>
          </x14:cfRule>
          <xm:sqref>I17</xm:sqref>
        </x14:conditionalFormatting>
        <x14:conditionalFormatting xmlns:xm="http://schemas.microsoft.com/office/excel/2006/main">
          <x14:cfRule type="expression" priority="45" id="{0750AEBA-5383-4D82-80A4-FEA18C56ED76}">
            <xm:f>OR(Auxiliar_Formulas!$E$12=3,Auxiliar_Formulas!$E$12=4,Auxiliar_Formulas!$E$12=5)</xm:f>
            <x14:dxf>
              <fill>
                <patternFill>
                  <bgColor theme="1"/>
                </patternFill>
              </fill>
            </x14:dxf>
          </x14:cfRule>
          <xm:sqref>I18</xm:sqref>
        </x14:conditionalFormatting>
        <x14:conditionalFormatting xmlns:xm="http://schemas.microsoft.com/office/excel/2006/main">
          <x14:cfRule type="expression" priority="44" id="{29F31459-FA11-4566-BAB8-C5201BEC94FB}">
            <xm:f>OR(Auxiliar_Formulas!$E$13=3,Auxiliar_Formulas!$E$13=4,Auxiliar_Formulas!$E$13=5)</xm:f>
            <x14:dxf>
              <fill>
                <patternFill>
                  <bgColor theme="1"/>
                </patternFill>
              </fill>
            </x14:dxf>
          </x14:cfRule>
          <xm:sqref>I19</xm:sqref>
        </x14:conditionalFormatting>
        <x14:conditionalFormatting xmlns:xm="http://schemas.microsoft.com/office/excel/2006/main">
          <x14:cfRule type="expression" priority="43" id="{48ACBC43-40F1-4ECD-AF79-E01731DC43A0}">
            <xm:f>OR(Auxiliar_Formulas!$E$14=3,Auxiliar_Formulas!$E$14=4,Auxiliar_Formulas!$E$14=5)</xm:f>
            <x14:dxf>
              <fill>
                <patternFill>
                  <bgColor theme="1"/>
                </patternFill>
              </fill>
            </x14:dxf>
          </x14:cfRule>
          <xm:sqref>I20</xm:sqref>
        </x14:conditionalFormatting>
        <x14:conditionalFormatting xmlns:xm="http://schemas.microsoft.com/office/excel/2006/main">
          <x14:cfRule type="expression" priority="42" id="{9C83B94F-CB96-43D5-B1FB-8C067B365336}">
            <xm:f>OR(Auxiliar_Formulas!$E$15=3,Auxiliar_Formulas!$E$15=4,Auxiliar_Formulas!$E$15=5)</xm:f>
            <x14:dxf>
              <fill>
                <patternFill>
                  <bgColor theme="1"/>
                </patternFill>
              </fill>
            </x14:dxf>
          </x14:cfRule>
          <xm:sqref>I21</xm:sqref>
        </x14:conditionalFormatting>
        <x14:conditionalFormatting xmlns:xm="http://schemas.microsoft.com/office/excel/2006/main">
          <x14:cfRule type="expression" priority="41" id="{8BE6A23A-1EE5-4BE4-9132-C2927247F66C}">
            <xm:f>OR(Auxiliar_Formulas!$E$16=3,Auxiliar_Formulas!$E$16=4,Auxiliar_Formulas!$E$16=5)</xm:f>
            <x14:dxf>
              <fill>
                <patternFill>
                  <bgColor theme="1"/>
                </patternFill>
              </fill>
            </x14:dxf>
          </x14:cfRule>
          <xm:sqref>I22</xm:sqref>
        </x14:conditionalFormatting>
        <x14:conditionalFormatting xmlns:xm="http://schemas.microsoft.com/office/excel/2006/main">
          <x14:cfRule type="expression" priority="40" id="{6301F0A2-ED75-4598-A80C-6FB8C415D160}">
            <xm:f>OR(Auxiliar_Formulas!$E$17=3,Auxiliar_Formulas!$E$17=4,Auxiliar_Formulas!$E$17=5)</xm:f>
            <x14:dxf>
              <fill>
                <patternFill>
                  <bgColor theme="1"/>
                </patternFill>
              </fill>
            </x14:dxf>
          </x14:cfRule>
          <xm:sqref>I23</xm:sqref>
        </x14:conditionalFormatting>
        <x14:conditionalFormatting xmlns:xm="http://schemas.microsoft.com/office/excel/2006/main">
          <x14:cfRule type="expression" priority="39" id="{583A4FC5-1B2A-420D-9196-9873C1E4D008}">
            <xm:f>OR(Auxiliar_Formulas!$E$18=3,Auxiliar_Formulas!$E$18=4,Auxiliar_Formulas!$E$18=5)</xm:f>
            <x14:dxf>
              <fill>
                <patternFill>
                  <bgColor theme="1"/>
                </patternFill>
              </fill>
            </x14:dxf>
          </x14:cfRule>
          <xm:sqref>I24</xm:sqref>
        </x14:conditionalFormatting>
        <x14:conditionalFormatting xmlns:xm="http://schemas.microsoft.com/office/excel/2006/main">
          <x14:cfRule type="expression" priority="38" id="{27867AC0-E3DC-40E0-ACCB-5337DAFF51B9}">
            <xm:f>OR(Auxiliar_Formulas!$E$19=3,Auxiliar_Formulas!$E$19=4,Auxiliar_Formulas!$E$19=5)</xm:f>
            <x14:dxf>
              <fill>
                <patternFill>
                  <bgColor theme="1"/>
                </patternFill>
              </fill>
            </x14:dxf>
          </x14:cfRule>
          <xm:sqref>I25</xm:sqref>
        </x14:conditionalFormatting>
        <x14:conditionalFormatting xmlns:xm="http://schemas.microsoft.com/office/excel/2006/main">
          <x14:cfRule type="expression" priority="37" id="{81D574EF-F8CA-4A46-86EB-533AB3BFD599}">
            <xm:f>OR(Auxiliar_Formulas!$E$20=3,Auxiliar_Formulas!$E$20=4,Auxiliar_Formulas!$E$20=5)</xm:f>
            <x14:dxf>
              <fill>
                <patternFill>
                  <bgColor theme="1"/>
                </patternFill>
              </fill>
            </x14:dxf>
          </x14:cfRule>
          <xm:sqref>I26</xm:sqref>
        </x14:conditionalFormatting>
        <x14:conditionalFormatting xmlns:xm="http://schemas.microsoft.com/office/excel/2006/main">
          <x14:cfRule type="expression" priority="36" id="{4804F988-AEB3-49A8-8491-86C07242E8F1}">
            <xm:f>OR(Auxiliar_Formulas!$E$21=3,Auxiliar_Formulas!$E$21=4,Auxiliar_Formulas!$E$21=5)</xm:f>
            <x14:dxf>
              <fill>
                <patternFill>
                  <bgColor theme="1"/>
                </patternFill>
              </fill>
            </x14:dxf>
          </x14:cfRule>
          <xm:sqref>I27</xm:sqref>
        </x14:conditionalFormatting>
        <x14:conditionalFormatting xmlns:xm="http://schemas.microsoft.com/office/excel/2006/main">
          <x14:cfRule type="expression" priority="35" id="{A67605B1-913F-4A2A-877F-C2F570DE1028}">
            <xm:f>OR(Auxiliar_Formulas!$E$22=3,Auxiliar_Formulas!$E$22=4,Auxiliar_Formulas!$E$22=5)</xm:f>
            <x14:dxf>
              <fill>
                <patternFill>
                  <bgColor theme="1"/>
                </patternFill>
              </fill>
            </x14:dxf>
          </x14:cfRule>
          <xm:sqref>I28</xm:sqref>
        </x14:conditionalFormatting>
        <x14:conditionalFormatting xmlns:xm="http://schemas.microsoft.com/office/excel/2006/main">
          <x14:cfRule type="expression" priority="34" id="{FDA2956E-87D6-4A77-8754-A00525705ABB}">
            <xm:f>OR(Auxiliar_Formulas!$E$23=3,Auxiliar_Formulas!$E$23=4,Auxiliar_Formulas!$E$23=5)</xm:f>
            <x14:dxf>
              <fill>
                <patternFill>
                  <bgColor theme="1"/>
                </patternFill>
              </fill>
            </x14:dxf>
          </x14:cfRule>
          <xm:sqref>I29</xm:sqref>
        </x14:conditionalFormatting>
        <x14:conditionalFormatting xmlns:xm="http://schemas.microsoft.com/office/excel/2006/main">
          <x14:cfRule type="expression" priority="33" id="{1918C3F3-1769-4C33-A3B9-BE7273D7FFD5}">
            <xm:f>OR(Auxiliar_Formulas!$E$24=3,Auxiliar_Formulas!$E$24=4,Auxiliar_Formulas!$E$24=5)</xm:f>
            <x14:dxf>
              <fill>
                <patternFill>
                  <bgColor theme="1"/>
                </patternFill>
              </fill>
            </x14:dxf>
          </x14:cfRule>
          <xm:sqref>I30</xm:sqref>
        </x14:conditionalFormatting>
        <x14:conditionalFormatting xmlns:xm="http://schemas.microsoft.com/office/excel/2006/main">
          <x14:cfRule type="expression" priority="32" id="{5178DE88-ACF7-4FE5-8AD9-AD0845FDCF20}">
            <xm:f>OR(Auxiliar_Formulas!$E$25=3,Auxiliar_Formulas!$E$25=4,Auxiliar_Formulas!$E$25=5)</xm:f>
            <x14:dxf>
              <fill>
                <patternFill>
                  <bgColor theme="1"/>
                </patternFill>
              </fill>
            </x14:dxf>
          </x14:cfRule>
          <xm:sqref>I31</xm:sqref>
        </x14:conditionalFormatting>
        <x14:conditionalFormatting xmlns:xm="http://schemas.microsoft.com/office/excel/2006/main">
          <x14:cfRule type="expression" priority="31" id="{50CAF964-8126-4464-8502-5D359FF9E414}">
            <xm:f>OR(Auxiliar_Formulas!$E$26=3,Auxiliar_Formulas!$E$26=4,Auxiliar_Formulas!$E$26=5)</xm:f>
            <x14:dxf>
              <fill>
                <patternFill>
                  <bgColor theme="1"/>
                </patternFill>
              </fill>
            </x14:dxf>
          </x14:cfRule>
          <xm:sqref>I32</xm:sqref>
        </x14:conditionalFormatting>
        <x14:conditionalFormatting xmlns:xm="http://schemas.microsoft.com/office/excel/2006/main">
          <x14:cfRule type="expression" priority="30" id="{29BA63EC-9A0F-4F16-B53F-F88114810C3E}">
            <xm:f>OR(Auxiliar_Formulas!$E$12=1,Auxiliar_Formulas!$E$12=3,Auxiliar_Formulas!$E$12=4,Auxiliar_Formulas!$E$12=5)</xm:f>
            <x14:dxf>
              <fill>
                <patternFill>
                  <bgColor theme="1"/>
                </patternFill>
              </fill>
            </x14:dxf>
          </x14:cfRule>
          <xm:sqref>J18</xm:sqref>
        </x14:conditionalFormatting>
        <x14:conditionalFormatting xmlns:xm="http://schemas.microsoft.com/office/excel/2006/main">
          <x14:cfRule type="expression" priority="29" id="{0A6C6B02-955D-41A4-BB46-B966425CC9E0}">
            <xm:f>OR(Auxiliar_Formulas!$E$13=1,Auxiliar_Formulas!$E$13=3,Auxiliar_Formulas!$E$13=4,Auxiliar_Formulas!$E$13=5)</xm:f>
            <x14:dxf>
              <fill>
                <patternFill>
                  <bgColor theme="1"/>
                </patternFill>
              </fill>
            </x14:dxf>
          </x14:cfRule>
          <xm:sqref>J19</xm:sqref>
        </x14:conditionalFormatting>
        <x14:conditionalFormatting xmlns:xm="http://schemas.microsoft.com/office/excel/2006/main">
          <x14:cfRule type="expression" priority="28" id="{F9F331A4-236E-4807-A5AD-34F499F83757}">
            <xm:f>OR(Auxiliar_Formulas!$E$14=1,Auxiliar_Formulas!$E$14=3,Auxiliar_Formulas!$E$14=4,Auxiliar_Formulas!$E$14=5)</xm:f>
            <x14:dxf>
              <fill>
                <patternFill>
                  <bgColor theme="1"/>
                </patternFill>
              </fill>
            </x14:dxf>
          </x14:cfRule>
          <xm:sqref>J20</xm:sqref>
        </x14:conditionalFormatting>
        <x14:conditionalFormatting xmlns:xm="http://schemas.microsoft.com/office/excel/2006/main">
          <x14:cfRule type="expression" priority="27" id="{5B2D5AD0-B29F-4C59-8705-283D9C783656}">
            <xm:f>OR(Auxiliar_Formulas!$E$15=1,Auxiliar_Formulas!$E$15=3,Auxiliar_Formulas!$E$15=4,Auxiliar_Formulas!$E$15=5)</xm:f>
            <x14:dxf>
              <fill>
                <patternFill>
                  <bgColor theme="1"/>
                </patternFill>
              </fill>
            </x14:dxf>
          </x14:cfRule>
          <xm:sqref>J21</xm:sqref>
        </x14:conditionalFormatting>
        <x14:conditionalFormatting xmlns:xm="http://schemas.microsoft.com/office/excel/2006/main">
          <x14:cfRule type="expression" priority="26" id="{88587BD3-74D2-4B04-84B2-ABF8E1BDE945}">
            <xm:f>OR(Auxiliar_Formulas!$E$16=1,Auxiliar_Formulas!$E$16=3,Auxiliar_Formulas!$E$16=4,Auxiliar_Formulas!$E$16=5)</xm:f>
            <x14:dxf>
              <fill>
                <patternFill>
                  <bgColor theme="1"/>
                </patternFill>
              </fill>
            </x14:dxf>
          </x14:cfRule>
          <xm:sqref>J22</xm:sqref>
        </x14:conditionalFormatting>
        <x14:conditionalFormatting xmlns:xm="http://schemas.microsoft.com/office/excel/2006/main">
          <x14:cfRule type="expression" priority="25" id="{FE387FB7-D57F-4927-9776-013EB9F1CD51}">
            <xm:f>OR(Auxiliar_Formulas!$E$17=1,Auxiliar_Formulas!$E$17=3,Auxiliar_Formulas!$E$17=4,Auxiliar_Formulas!$E$17=5)</xm:f>
            <x14:dxf>
              <fill>
                <patternFill>
                  <bgColor theme="1"/>
                </patternFill>
              </fill>
            </x14:dxf>
          </x14:cfRule>
          <xm:sqref>J23</xm:sqref>
        </x14:conditionalFormatting>
        <x14:conditionalFormatting xmlns:xm="http://schemas.microsoft.com/office/excel/2006/main">
          <x14:cfRule type="expression" priority="24" id="{767F4FE6-8723-4B53-8D4C-5579707A74E4}">
            <xm:f>OR(Auxiliar_Formulas!$E$18=1,Auxiliar_Formulas!$E$18=3,Auxiliar_Formulas!$E$18=4,Auxiliar_Formulas!$E$18=5)</xm:f>
            <x14:dxf>
              <fill>
                <patternFill>
                  <bgColor theme="1"/>
                </patternFill>
              </fill>
            </x14:dxf>
          </x14:cfRule>
          <xm:sqref>J24</xm:sqref>
        </x14:conditionalFormatting>
        <x14:conditionalFormatting xmlns:xm="http://schemas.microsoft.com/office/excel/2006/main">
          <x14:cfRule type="expression" priority="23" id="{AA1A135D-D2EA-4E33-A321-56406E8891C5}">
            <xm:f>OR(Auxiliar_Formulas!$E$19=1,Auxiliar_Formulas!$E$19=3,Auxiliar_Formulas!$E$19=4,Auxiliar_Formulas!$E$19=5)</xm:f>
            <x14:dxf>
              <fill>
                <patternFill>
                  <bgColor theme="1"/>
                </patternFill>
              </fill>
            </x14:dxf>
          </x14:cfRule>
          <xm:sqref>J25</xm:sqref>
        </x14:conditionalFormatting>
        <x14:conditionalFormatting xmlns:xm="http://schemas.microsoft.com/office/excel/2006/main">
          <x14:cfRule type="expression" priority="22" id="{9CC87D75-0A16-47C3-8F6F-733B80C5493C}">
            <xm:f>OR(Auxiliar_Formulas!$E$20=1,Auxiliar_Formulas!$E$20=3,Auxiliar_Formulas!$E$20=4,Auxiliar_Formulas!$E$20=5)</xm:f>
            <x14:dxf>
              <fill>
                <patternFill>
                  <bgColor theme="1"/>
                </patternFill>
              </fill>
            </x14:dxf>
          </x14:cfRule>
          <xm:sqref>J26</xm:sqref>
        </x14:conditionalFormatting>
        <x14:conditionalFormatting xmlns:xm="http://schemas.microsoft.com/office/excel/2006/main">
          <x14:cfRule type="expression" priority="21" id="{CA4FED2B-13EE-41B0-893F-83EBF98B92AC}">
            <xm:f>OR(Auxiliar_Formulas!$E$21=1,Auxiliar_Formulas!$E$21=3,Auxiliar_Formulas!$E$21=4,Auxiliar_Formulas!$E$21=5)</xm:f>
            <x14:dxf>
              <fill>
                <patternFill>
                  <bgColor theme="1"/>
                </patternFill>
              </fill>
            </x14:dxf>
          </x14:cfRule>
          <xm:sqref>J27</xm:sqref>
        </x14:conditionalFormatting>
        <x14:conditionalFormatting xmlns:xm="http://schemas.microsoft.com/office/excel/2006/main">
          <x14:cfRule type="expression" priority="20" id="{6E9D3147-8FBD-4E8E-AAA2-88AF41FED977}">
            <xm:f>OR(Auxiliar_Formulas!$E$22=1,Auxiliar_Formulas!$E$22=3,Auxiliar_Formulas!$E$22=4,Auxiliar_Formulas!$E$22=5)</xm:f>
            <x14:dxf>
              <fill>
                <patternFill>
                  <bgColor theme="1"/>
                </patternFill>
              </fill>
            </x14:dxf>
          </x14:cfRule>
          <xm:sqref>J28</xm:sqref>
        </x14:conditionalFormatting>
        <x14:conditionalFormatting xmlns:xm="http://schemas.microsoft.com/office/excel/2006/main">
          <x14:cfRule type="expression" priority="19" id="{6A4E04E1-3FEB-4071-B603-6AF0D00B0A45}">
            <xm:f>OR(Auxiliar_Formulas!$E$23=1,Auxiliar_Formulas!$E$23=3,Auxiliar_Formulas!$E$23=4,Auxiliar_Formulas!$E$23=5)</xm:f>
            <x14:dxf>
              <fill>
                <patternFill>
                  <bgColor theme="1"/>
                </patternFill>
              </fill>
            </x14:dxf>
          </x14:cfRule>
          <xm:sqref>J29</xm:sqref>
        </x14:conditionalFormatting>
        <x14:conditionalFormatting xmlns:xm="http://schemas.microsoft.com/office/excel/2006/main">
          <x14:cfRule type="expression" priority="18" id="{33B97EC5-D18F-48EC-961B-52340EC1DF99}">
            <xm:f>OR(Auxiliar_Formulas!$E$24=1,Auxiliar_Formulas!$E$24=3,Auxiliar_Formulas!$E$24=4,Auxiliar_Formulas!$E$24=5)</xm:f>
            <x14:dxf>
              <fill>
                <patternFill>
                  <bgColor theme="1"/>
                </patternFill>
              </fill>
            </x14:dxf>
          </x14:cfRule>
          <xm:sqref>J30</xm:sqref>
        </x14:conditionalFormatting>
        <x14:conditionalFormatting xmlns:xm="http://schemas.microsoft.com/office/excel/2006/main">
          <x14:cfRule type="expression" priority="17" id="{962E0654-1407-475D-A61A-CA2A749AA51F}">
            <xm:f>OR(Auxiliar_Formulas!$E$25=1,Auxiliar_Formulas!$E$25=3,Auxiliar_Formulas!$E$25=4,Auxiliar_Formulas!$E$25=5)</xm:f>
            <x14:dxf>
              <fill>
                <patternFill>
                  <bgColor theme="1"/>
                </patternFill>
              </fill>
            </x14:dxf>
          </x14:cfRule>
          <xm:sqref>J31</xm:sqref>
        </x14:conditionalFormatting>
        <x14:conditionalFormatting xmlns:xm="http://schemas.microsoft.com/office/excel/2006/main">
          <x14:cfRule type="expression" priority="16" id="{B2565B48-DDB0-4255-93A0-A6F628921FDE}">
            <xm:f>OR(Auxiliar_Formulas!$E$26=1,Auxiliar_Formulas!$E$26=3,Auxiliar_Formulas!$E$26=4,Auxiliar_Formulas!$E$26=5)</xm:f>
            <x14:dxf>
              <fill>
                <patternFill>
                  <bgColor theme="1"/>
                </patternFill>
              </fill>
            </x14:dxf>
          </x14:cfRule>
          <xm:sqref>J32</xm:sqref>
        </x14:conditionalFormatting>
        <x14:conditionalFormatting xmlns:xm="http://schemas.microsoft.com/office/excel/2006/main">
          <x14:cfRule type="expression" priority="15" id="{843CBEDF-FD07-4A79-8DC8-8BE40232C9B7}">
            <xm:f>OR(Auxiliar_Formulas!$E$12=1,Auxiliar_Formulas!$E$12=3,Auxiliar_Formulas!$E$12=4,Auxiliar_Formulas!$E$12=5)</xm:f>
            <x14:dxf>
              <fill>
                <patternFill>
                  <bgColor theme="1"/>
                </patternFill>
              </fill>
            </x14:dxf>
          </x14:cfRule>
          <xm:sqref>K18</xm:sqref>
        </x14:conditionalFormatting>
        <x14:conditionalFormatting xmlns:xm="http://schemas.microsoft.com/office/excel/2006/main">
          <x14:cfRule type="expression" priority="14" id="{7EA63767-177C-4B3E-BD75-5DF794C60309}">
            <xm:f>OR(Auxiliar_Formulas!$E$13=1,Auxiliar_Formulas!$E$13=3,Auxiliar_Formulas!$E$13=4,Auxiliar_Formulas!$E$13=5)</xm:f>
            <x14:dxf>
              <fill>
                <patternFill>
                  <bgColor theme="1"/>
                </patternFill>
              </fill>
            </x14:dxf>
          </x14:cfRule>
          <xm:sqref>K19</xm:sqref>
        </x14:conditionalFormatting>
        <x14:conditionalFormatting xmlns:xm="http://schemas.microsoft.com/office/excel/2006/main">
          <x14:cfRule type="expression" priority="13" id="{5926F293-223A-49FB-B7EE-5366097B531D}">
            <xm:f>OR(Auxiliar_Formulas!$E$14=1,Auxiliar_Formulas!$E$14=3,Auxiliar_Formulas!$E$14=4,Auxiliar_Formulas!$E$14=5)</xm:f>
            <x14:dxf>
              <fill>
                <patternFill>
                  <bgColor theme="1"/>
                </patternFill>
              </fill>
            </x14:dxf>
          </x14:cfRule>
          <xm:sqref>K20</xm:sqref>
        </x14:conditionalFormatting>
        <x14:conditionalFormatting xmlns:xm="http://schemas.microsoft.com/office/excel/2006/main">
          <x14:cfRule type="expression" priority="12" id="{AFE38282-76DA-4A3E-88A4-BB44C12158CE}">
            <xm:f>OR(Auxiliar_Formulas!$E$15=1,Auxiliar_Formulas!$E$15=3,Auxiliar_Formulas!$E$15=4,Auxiliar_Formulas!$E$15=5)</xm:f>
            <x14:dxf>
              <fill>
                <patternFill>
                  <bgColor theme="1"/>
                </patternFill>
              </fill>
            </x14:dxf>
          </x14:cfRule>
          <xm:sqref>K21</xm:sqref>
        </x14:conditionalFormatting>
        <x14:conditionalFormatting xmlns:xm="http://schemas.microsoft.com/office/excel/2006/main">
          <x14:cfRule type="expression" priority="11" id="{E40E8FB8-FDA7-418E-9375-3E1E020379F7}">
            <xm:f>OR(Auxiliar_Formulas!$E$16=1,Auxiliar_Formulas!$E$16=3,Auxiliar_Formulas!$E$16=4,Auxiliar_Formulas!$E$16=5)</xm:f>
            <x14:dxf>
              <fill>
                <patternFill>
                  <bgColor theme="1"/>
                </patternFill>
              </fill>
            </x14:dxf>
          </x14:cfRule>
          <xm:sqref>K22</xm:sqref>
        </x14:conditionalFormatting>
        <x14:conditionalFormatting xmlns:xm="http://schemas.microsoft.com/office/excel/2006/main">
          <x14:cfRule type="expression" priority="10" id="{BB432181-F2A8-4493-85D7-FCF62C0A1204}">
            <xm:f>OR(Auxiliar_Formulas!$E$17=1,Auxiliar_Formulas!$E$17=3,Auxiliar_Formulas!$E$17=4,Auxiliar_Formulas!$E$17=5)</xm:f>
            <x14:dxf>
              <fill>
                <patternFill>
                  <bgColor theme="1"/>
                </patternFill>
              </fill>
            </x14:dxf>
          </x14:cfRule>
          <xm:sqref>K23</xm:sqref>
        </x14:conditionalFormatting>
        <x14:conditionalFormatting xmlns:xm="http://schemas.microsoft.com/office/excel/2006/main">
          <x14:cfRule type="expression" priority="9" id="{310DF48F-BDC7-4E10-B4ED-FE527A0F8B59}">
            <xm:f>OR(Auxiliar_Formulas!$E$18=1,Auxiliar_Formulas!$E$18=3,Auxiliar_Formulas!$E$18=4,Auxiliar_Formulas!$E$18=5)</xm:f>
            <x14:dxf>
              <fill>
                <patternFill>
                  <bgColor theme="1"/>
                </patternFill>
              </fill>
            </x14:dxf>
          </x14:cfRule>
          <xm:sqref>K24</xm:sqref>
        </x14:conditionalFormatting>
        <x14:conditionalFormatting xmlns:xm="http://schemas.microsoft.com/office/excel/2006/main">
          <x14:cfRule type="expression" priority="8" id="{2AA64997-A39A-497C-90A6-B15D65B5B9A8}">
            <xm:f>OR(Auxiliar_Formulas!$E$19=1,Auxiliar_Formulas!$E$19=3,Auxiliar_Formulas!$E$19=4,Auxiliar_Formulas!$E$19=5)</xm:f>
            <x14:dxf>
              <fill>
                <patternFill>
                  <bgColor theme="1"/>
                </patternFill>
              </fill>
            </x14:dxf>
          </x14:cfRule>
          <xm:sqref>K25</xm:sqref>
        </x14:conditionalFormatting>
        <x14:conditionalFormatting xmlns:xm="http://schemas.microsoft.com/office/excel/2006/main">
          <x14:cfRule type="expression" priority="7" id="{C79898F7-799A-4EDD-9A47-BDFC969881D3}">
            <xm:f>OR(Auxiliar_Formulas!$E$20=1,Auxiliar_Formulas!$E$20=3,Auxiliar_Formulas!$E$20=4,Auxiliar_Formulas!$E$20=5)</xm:f>
            <x14:dxf>
              <fill>
                <patternFill>
                  <bgColor theme="1"/>
                </patternFill>
              </fill>
            </x14:dxf>
          </x14:cfRule>
          <xm:sqref>K26</xm:sqref>
        </x14:conditionalFormatting>
        <x14:conditionalFormatting xmlns:xm="http://schemas.microsoft.com/office/excel/2006/main">
          <x14:cfRule type="expression" priority="6" id="{6B856E2B-8335-4891-A46D-CD2A7CAF1E5A}">
            <xm:f>OR(Auxiliar_Formulas!$E$21=1,Auxiliar_Formulas!$E$21=3,Auxiliar_Formulas!$E$21=4,Auxiliar_Formulas!$E$21=5)</xm:f>
            <x14:dxf>
              <fill>
                <patternFill>
                  <bgColor theme="1"/>
                </patternFill>
              </fill>
            </x14:dxf>
          </x14:cfRule>
          <xm:sqref>K27</xm:sqref>
        </x14:conditionalFormatting>
        <x14:conditionalFormatting xmlns:xm="http://schemas.microsoft.com/office/excel/2006/main">
          <x14:cfRule type="expression" priority="5" id="{6DE14811-2D34-4B48-937B-CFBB9ED7CC6A}">
            <xm:f>OR(Auxiliar_Formulas!$E$22=1,Auxiliar_Formulas!$E$22=3,Auxiliar_Formulas!$E$22=4,Auxiliar_Formulas!$E$22=5)</xm:f>
            <x14:dxf>
              <fill>
                <patternFill>
                  <bgColor theme="1"/>
                </patternFill>
              </fill>
            </x14:dxf>
          </x14:cfRule>
          <xm:sqref>K28</xm:sqref>
        </x14:conditionalFormatting>
        <x14:conditionalFormatting xmlns:xm="http://schemas.microsoft.com/office/excel/2006/main">
          <x14:cfRule type="expression" priority="4" id="{65941FA2-91F8-49E7-B0BE-84A6F9AE8449}">
            <xm:f>OR(Auxiliar_Formulas!$E$23=1,Auxiliar_Formulas!$E$23=3,Auxiliar_Formulas!$E$23=4,Auxiliar_Formulas!$E$23=5)</xm:f>
            <x14:dxf>
              <fill>
                <patternFill>
                  <bgColor theme="1"/>
                </patternFill>
              </fill>
            </x14:dxf>
          </x14:cfRule>
          <xm:sqref>K29</xm:sqref>
        </x14:conditionalFormatting>
        <x14:conditionalFormatting xmlns:xm="http://schemas.microsoft.com/office/excel/2006/main">
          <x14:cfRule type="expression" priority="3" id="{AA797C13-5BC6-402F-BA16-7ED4F29B286D}">
            <xm:f>OR(Auxiliar_Formulas!$E$24=1,Auxiliar_Formulas!$E$24=3,Auxiliar_Formulas!$E$24=4,Auxiliar_Formulas!$E$24=5)</xm:f>
            <x14:dxf>
              <fill>
                <patternFill>
                  <bgColor theme="1"/>
                </patternFill>
              </fill>
            </x14:dxf>
          </x14:cfRule>
          <xm:sqref>K30</xm:sqref>
        </x14:conditionalFormatting>
        <x14:conditionalFormatting xmlns:xm="http://schemas.microsoft.com/office/excel/2006/main">
          <x14:cfRule type="expression" priority="2" id="{A8E9C77A-A520-48D3-BA63-64373E20D01D}">
            <xm:f>OR(Auxiliar_Formulas!$E$25=1,Auxiliar_Formulas!$E$25=3,Auxiliar_Formulas!$E$25=4,Auxiliar_Formulas!$E$25=5)</xm:f>
            <x14:dxf>
              <fill>
                <patternFill>
                  <bgColor theme="1"/>
                </patternFill>
              </fill>
            </x14:dxf>
          </x14:cfRule>
          <xm:sqref>K31</xm:sqref>
        </x14:conditionalFormatting>
        <x14:conditionalFormatting xmlns:xm="http://schemas.microsoft.com/office/excel/2006/main">
          <x14:cfRule type="expression" priority="1" id="{D23A945D-91FB-4410-999E-30ADD098D11D}">
            <xm:f>OR(Auxiliar_Formulas!$E$26=1,Auxiliar_Formulas!$E$26=3,Auxiliar_Formulas!$E$26=4,Auxiliar_Formulas!$E$26=5)</xm:f>
            <x14:dxf>
              <fill>
                <patternFill>
                  <bgColor theme="1"/>
                </patternFill>
              </fill>
            </x14:dxf>
          </x14:cfRule>
          <xm:sqref>K32</xm:sqref>
        </x14:conditionalFormatting>
      </x14:conditionalFormattings>
    </ext>
    <ext xmlns:x14="http://schemas.microsoft.com/office/spreadsheetml/2009/9/main" uri="{CCE6A557-97BC-4b89-ADB6-D9C93CAAB3DF}">
      <x14:dataValidations xmlns:xm="http://schemas.microsoft.com/office/excel/2006/main" count="26">
        <x14:dataValidation type="custom" allowBlank="1" showInputMessage="1" showErrorMessage="1" error="No Ingresar datos_x000a_">
          <x14:formula1>
            <xm:f>AND(OR(Auxiliar_Formulas!J12=Auxiliar_Listas!$D$91,Auxiliar_Formulas!J12=Auxiliar_Listas!$D$93),LEN(AA136)&lt;12)</xm:f>
          </x14:formula1>
          <xm:sqref>AA136</xm:sqref>
        </x14:dataValidation>
        <x14:dataValidation type="custom" allowBlank="1" showInputMessage="1" showErrorMessage="1" error="No Ingresar datos_x000a_">
          <x14:formula1>
            <xm:f>AND(OR(Auxiliar_Formulas!J12=Auxiliar_Listas!$D$91,Auxiliar_Formulas!J12=Auxiliar_Listas!$D$93),LEN(AA135)&lt;12)</xm:f>
          </x14:formula1>
          <xm:sqref>AA135</xm:sqref>
        </x14:dataValidation>
        <x14:dataValidation type="custom" allowBlank="1" showInputMessage="1" showErrorMessage="1" error="No Ingresar datos_x000a_">
          <x14:formula1>
            <xm:f>AND(OR(Auxiliar_Formulas!J12=Auxiliar_Listas!$D$91,Auxiliar_Formulas!J12=Auxiliar_Listas!$D$93),LEN(AA134)&lt;12)</xm:f>
          </x14:formula1>
          <xm:sqref>AA134</xm:sqref>
        </x14:dataValidation>
        <x14:dataValidation type="custom" allowBlank="1" showInputMessage="1" showErrorMessage="1" error="No Ingresar datos_x000a_">
          <x14:formula1>
            <xm:f>AND(OR(Auxiliar_Formulas!J12=Auxiliar_Listas!$D$91,Auxiliar_Formulas!J12=Auxiliar_Listas!$D$93),LEN(AA132)&lt;12)</xm:f>
          </x14:formula1>
          <xm:sqref>AA132:AA133</xm:sqref>
        </x14:dataValidation>
        <x14:dataValidation type="custom" allowBlank="1" showInputMessage="1" showErrorMessage="1" error="No Ingresar datos_x000a_">
          <x14:formula1>
            <xm:f>AND(OR(Auxiliar_Formulas!J9=Auxiliar_Listas!$D$91,Auxiliar_Formulas!J9=Auxiliar_Listas!$D$93),LEN(AA125)&lt;12)</xm:f>
          </x14:formula1>
          <xm:sqref>AA125:AA131</xm:sqref>
        </x14:dataValidation>
        <x14:dataValidation type="custom" allowBlank="1" showInputMessage="1" showErrorMessage="1" error="No Ingresar datos_x000a_">
          <x14:formula1>
            <xm:f>AND(OR(Auxiliar_Formulas!J15=Auxiliar_Listas!$D$91,Auxiliar_Formulas!J15=Auxiliar_Listas!$D$93),LEN(AA120)&lt;12)</xm:f>
          </x14:formula1>
          <xm:sqref>AA120:AA124</xm:sqref>
        </x14:dataValidation>
        <x14:dataValidation type="custom" allowBlank="1" showInputMessage="1" showErrorMessage="1" error="No Ingresar datos_x000a_">
          <x14:formula1>
            <xm:f>AND(OR(Auxiliar_Formulas!J15=Auxiliar_Listas!$D$91,Auxiliar_Formulas!J15=Auxiliar_Listas!$D$93),LEN(AA119)&lt;12)</xm:f>
          </x14:formula1>
          <xm:sqref>AA119</xm:sqref>
        </x14:dataValidation>
        <x14:dataValidation type="custom" allowBlank="1" showInputMessage="1" showErrorMessage="1" error="No Ingresar datos_x000a_">
          <x14:formula1>
            <xm:f>AND(OR(Auxiliar_Formulas!J15=Auxiliar_Listas!$D$91,Auxiliar_Formulas!J15=Auxiliar_Listas!$D$93),LEN(AA118)&lt;12)</xm:f>
          </x14:formula1>
          <xm:sqref>AA118</xm:sqref>
        </x14:dataValidation>
        <x14:dataValidation type="custom" allowBlank="1" showInputMessage="1" showErrorMessage="1" error="No Ingresar datos_x000a_">
          <x14:formula1>
            <xm:f>AND(OR(Auxiliar_Formulas!J15=Auxiliar_Listas!$D$91,Auxiliar_Formulas!J15=Auxiliar_Listas!$D$93),LEN(AA116)&lt;12)</xm:f>
          </x14:formula1>
          <xm:sqref>AA116:AA117</xm:sqref>
        </x14:dataValidation>
        <x14:dataValidation type="custom" allowBlank="1" showInputMessage="1" showErrorMessage="1" error="No Ingresar datos_x000a_">
          <x14:formula1>
            <xm:f>AND(OR(Auxiliar_Formulas!J15=Auxiliar_Listas!$D$91,Auxiliar_Formulas!J15=Auxiliar_Listas!$D$93),LEN(AA112)&lt;12)</xm:f>
          </x14:formula1>
          <xm:sqref>AA112:AA115</xm:sqref>
        </x14:dataValidation>
        <x14:dataValidation type="custom" allowBlank="1" showInputMessage="1" showErrorMessage="1" error="No Ingresar datos_x000a_">
          <x14:formula1>
            <xm:f>AND(OR(Auxiliar_Formulas!J23=Auxiliar_Listas!$D$91,Auxiliar_Formulas!J23=Auxiliar_Listas!$D$93),LEN(AA111)&lt;12)</xm:f>
          </x14:formula1>
          <xm:sqref>AA111</xm:sqref>
        </x14:dataValidation>
        <x14:dataValidation type="custom" allowBlank="1" showInputMessage="1" showErrorMessage="1" error="No Ingresar datos_x000a_">
          <x14:formula1>
            <xm:f>AND(OR(Auxiliar_Formulas!J9=Auxiliar_Listas!$D$91,Auxiliar_Formulas!J9=Auxiliar_Listas!$D$93),LEN(AA95)&lt;12)</xm:f>
          </x14:formula1>
          <xm:sqref>AA95:AA109</xm:sqref>
        </x14:dataValidation>
        <x14:dataValidation type="custom" allowBlank="1" showInputMessage="1" showErrorMessage="1" error="No Ingresar datos_x000a_">
          <x14:formula1>
            <xm:f>AND(OR(Auxiliar_Formulas!J23=Auxiliar_Listas!$D$91,Auxiliar_Formulas!J23=Auxiliar_Listas!$D$93),LEN(AA110)&lt;12)</xm:f>
          </x14:formula1>
          <xm:sqref>AA110</xm:sqref>
        </x14:dataValidation>
        <x14:dataValidation type="custom" allowBlank="1" showInputMessage="1" showErrorMessage="1" error="No Ingresar datos_x000a_">
          <x14:formula1>
            <xm:f>AND(OR(Auxiliar_Formulas!J9=Auxiliar_Listas!$D$91,Auxiliar_Formulas!J9=Auxiliar_Listas!$D$93),LEN(AA73)&lt;12)</xm:f>
          </x14:formula1>
          <xm:sqref>AA73:AA94</xm:sqref>
        </x14:dataValidation>
        <x14:dataValidation type="custom" allowBlank="1" showInputMessage="1" showErrorMessage="1" error="Solo Ingresar datos si en el campo &quot;Tipo de Comprobante&quot; se selecciono el comprobante Despacho de Importacion">
          <x14:formula1>
            <xm:f>AND(Auxiliar_Formulas!J7=Auxiliar_Listas!$D$102,LEN(G37)&lt;13)</xm:f>
          </x14:formula1>
          <xm:sqref>G37:G136</xm:sqref>
        </x14:dataValidation>
        <x14:dataValidation type="custom" allowBlank="1" showInputMessage="1" showErrorMessage="1" error="No ingresar ningun valor_x000a_">
          <x14:formula1>
            <xm:f>AND(Auxiliar_Formulas!J7=Auxiliar_Listas!$D$102,LEN(H37)&lt;5)</xm:f>
          </x14:formula1>
          <xm:sqref>H37:H136</xm:sqref>
        </x14:dataValidation>
        <x14:dataValidation type="custom" allowBlank="1" showInputMessage="1" showErrorMessage="1" error="No Ingresar datos_x000a_">
          <x14:formula1>
            <xm:f>AND(OR(Auxiliar_Formulas!J7=Auxiliar_Listas!$D$91,Auxiliar_Formulas!J7=Auxiliar_Listas!$D$93),LEN(AA37)&lt;12)</xm:f>
          </x14:formula1>
          <xm:sqref>AA37:AA52</xm:sqref>
        </x14:dataValidation>
        <x14:dataValidation type="custom" allowBlank="1" showInputMessage="1" showErrorMessage="1" error="No Ingresar datos_x000a_">
          <x14:formula1>
            <xm:f>AND(OR(Auxiliar_Formulas!J11=Auxiliar_Listas!$D$91,Auxiliar_Formulas!J11=Auxiliar_Listas!$D$93),LEN(AA53)&lt;12)</xm:f>
          </x14:formula1>
          <xm:sqref>AA53:AA72</xm:sqref>
        </x14:dataValidation>
        <x14:dataValidation type="custom" allowBlank="1" showInputMessage="1" showErrorMessage="1" error="Debido al Tipo de Comprobante seleccionado, no debe ingresar ningun dato_x000a_">
          <x14:formula1>
            <xm:f>AND(Auxiliar_Formulas!$J7&lt;&gt;Auxiliar_Listas!$D$102,Auxiliar_Formulas!$J7&lt;&gt;Auxiliar_Listas!$D$103,LEN(E37&lt;5))</xm:f>
          </x14:formula1>
          <xm:sqref>E37:E136</xm:sqref>
        </x14:dataValidation>
        <x14:dataValidation type="custom" operator="greaterThanOrEqual" allowBlank="1" showInputMessage="1" showErrorMessage="1" error="Solo ingresar datos si se selecciono &quot;Obra Nueva&quot; o &quot;Mejora&quot;. Debe tener como maximo 15 caracteres.">
          <x14:formula1>
            <xm:f>AND(OR(Auxiliar_Formulas!$E7=Auxiliar_Listas!$G$25,Auxiliar_Formulas!$E7=Auxiliar_Listas!$G$26),LEN(G13)&lt;16)</xm:f>
          </x14:formula1>
          <xm:sqref>G13:G29</xm:sqref>
        </x14:dataValidation>
        <x14:dataValidation type="custom" operator="greaterThanOrEqual" allowBlank="1" showInputMessage="1" showErrorMessage="1" error="Solo ingresar datos si se selecciono &quot;Obra Nueva&quot; o &quot;Mejora&quot;. Debe tener como maximo 15 caracteres.">
          <x14:formula1>
            <xm:f>AND(OR(Auxiliar_Formulas!$E7=Auxiliar_Listas!$G$25,Auxiliar_Formulas!$E7=Auxiliar_Listas!$G$26),LEN(H13)&lt;101)</xm:f>
          </x14:formula1>
          <xm:sqref>H13:H29</xm:sqref>
        </x14:dataValidation>
        <x14:dataValidation type="custom" operator="greaterThanOrEqual" allowBlank="1" showInputMessage="1" showErrorMessage="1" error="El valor a ingresar debe estar entre 1 y 99 años">
          <x14:formula1>
            <xm:f>AND(OR(Auxiliar_Formulas!E7=1,Auxiliar_Formulas!E7=2),I13&lt;100)</xm:f>
          </x14:formula1>
          <xm:sqref>I13</xm:sqref>
        </x14:dataValidation>
        <x14:dataValidation type="custom" operator="greaterThanOrEqual" allowBlank="1" showInputMessage="1" showErrorMessage="1" error="El valor a ingresar debe estar entre 1 y 99 años">
          <x14:formula1>
            <xm:f>AND(OR(Auxiliar_Formulas!E9=1,Auxiliar_Formulas!E9=2),I15&lt;100)</xm:f>
          </x14:formula1>
          <xm:sqref>I15:I29</xm:sqref>
        </x14:dataValidation>
        <x14:dataValidation type="custom" operator="greaterThanOrEqual" allowBlank="1" showInputMessage="1" showErrorMessage="1" error="El valor a ingresar debe estar entre 1 y el valor informado en &quot;Vida Util Total&quot;">
          <x14:formula1>
            <xm:f>AND(Auxiliar_Formulas!$E3=2,J13&gt;1,J13&lt;I13)</xm:f>
          </x14:formula1>
          <xm:sqref>J13:J29</xm:sqref>
        </x14:dataValidation>
        <x14:dataValidation type="custom" allowBlank="1" showInputMessage="1" showErrorMessage="1">
          <x14:formula1>
            <xm:f>AND(Auxiliar_Formulas!E7=2,K13&gt;1)</xm:f>
          </x14:formula1>
          <xm:sqref>K13:K29</xm:sqref>
        </x14:dataValidation>
        <x14:dataValidation type="custom" operator="greaterThanOrEqual" allowBlank="1" showInputMessage="1" showErrorMessage="1" error="Solo ingresar datos si se selecciono &quot;Bienes de Capital Nuevo&quot; o &quot;Bienes de capital Usado&quot;_x000a__x000a_El valor a ingresar debe estar entre 1 y 99 años">
          <x14:formula1>
            <xm:f>AND(OR(Auxiliar_Formulas!E8=1,Auxiliar_Formulas!E8=2),I14&lt;100)</xm:f>
          </x14:formula1>
          <xm:sqref>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80"/>
  <sheetViews>
    <sheetView showGridLines="0" workbookViewId="0">
      <selection activeCell="A40" sqref="A40"/>
    </sheetView>
  </sheetViews>
  <sheetFormatPr baseColWidth="10" defaultRowHeight="15" x14ac:dyDescent="0.25"/>
  <cols>
    <col min="1" max="1" width="110" style="66" customWidth="1"/>
    <col min="2" max="2" width="6.42578125" customWidth="1"/>
  </cols>
  <sheetData>
    <row r="1" spans="1:6" x14ac:dyDescent="0.25">
      <c r="A1" s="66" t="str">
        <f>'Ingreso de Datos'!AP7</f>
        <v/>
      </c>
      <c r="F1" s="47"/>
    </row>
    <row r="2" spans="1:6" x14ac:dyDescent="0.25">
      <c r="A2" s="66" t="str">
        <f>'Ingreso de Datos'!AP13</f>
        <v/>
      </c>
      <c r="F2" s="47"/>
    </row>
    <row r="3" spans="1:6" x14ac:dyDescent="0.25">
      <c r="A3" s="66" t="str">
        <f>'Ingreso de Datos'!AP14</f>
        <v/>
      </c>
      <c r="F3" s="47"/>
    </row>
    <row r="4" spans="1:6" x14ac:dyDescent="0.25">
      <c r="A4" s="66" t="str">
        <f>'Ingreso de Datos'!AP15</f>
        <v/>
      </c>
      <c r="F4" s="47"/>
    </row>
    <row r="5" spans="1:6" x14ac:dyDescent="0.25">
      <c r="A5" s="66" t="str">
        <f>'Ingreso de Datos'!AP16</f>
        <v/>
      </c>
    </row>
    <row r="6" spans="1:6" x14ac:dyDescent="0.25">
      <c r="A6" s="66" t="str">
        <f>'Ingreso de Datos'!AP17</f>
        <v/>
      </c>
    </row>
    <row r="7" spans="1:6" x14ac:dyDescent="0.25">
      <c r="A7" s="66" t="str">
        <f>'Ingreso de Datos'!AP18</f>
        <v/>
      </c>
    </row>
    <row r="8" spans="1:6" x14ac:dyDescent="0.25">
      <c r="A8" s="66" t="str">
        <f>'Ingreso de Datos'!AP19</f>
        <v/>
      </c>
    </row>
    <row r="9" spans="1:6" x14ac:dyDescent="0.25">
      <c r="A9" s="66" t="str">
        <f>'Ingreso de Datos'!AP20</f>
        <v/>
      </c>
    </row>
    <row r="10" spans="1:6" x14ac:dyDescent="0.25">
      <c r="A10" s="66" t="str">
        <f>'Ingreso de Datos'!AP21</f>
        <v/>
      </c>
    </row>
    <row r="11" spans="1:6" x14ac:dyDescent="0.25">
      <c r="A11" s="66" t="str">
        <f>'Ingreso de Datos'!AP22</f>
        <v/>
      </c>
    </row>
    <row r="12" spans="1:6" x14ac:dyDescent="0.25">
      <c r="A12" s="66" t="str">
        <f>'Ingreso de Datos'!AP23</f>
        <v/>
      </c>
    </row>
    <row r="13" spans="1:6" x14ac:dyDescent="0.25">
      <c r="A13" s="66" t="str">
        <f>'Ingreso de Datos'!AP24</f>
        <v/>
      </c>
    </row>
    <row r="14" spans="1:6" x14ac:dyDescent="0.25">
      <c r="A14" s="66" t="str">
        <f>'Ingreso de Datos'!AP25</f>
        <v/>
      </c>
    </row>
    <row r="15" spans="1:6" x14ac:dyDescent="0.25">
      <c r="A15" s="66" t="str">
        <f>'Ingreso de Datos'!AP26</f>
        <v/>
      </c>
    </row>
    <row r="16" spans="1:6" x14ac:dyDescent="0.25">
      <c r="A16" s="66" t="str">
        <f>'Ingreso de Datos'!AP27</f>
        <v/>
      </c>
    </row>
    <row r="17" spans="1:1" x14ac:dyDescent="0.25">
      <c r="A17" s="66" t="str">
        <f>'Ingreso de Datos'!AP28</f>
        <v/>
      </c>
    </row>
    <row r="18" spans="1:1" x14ac:dyDescent="0.25">
      <c r="A18" s="66" t="str">
        <f>'Ingreso de Datos'!AP29</f>
        <v/>
      </c>
    </row>
    <row r="19" spans="1:1" x14ac:dyDescent="0.25">
      <c r="A19" s="66" t="str">
        <f>'Ingreso de Datos'!AP30</f>
        <v/>
      </c>
    </row>
    <row r="20" spans="1:1" x14ac:dyDescent="0.25">
      <c r="A20" s="66" t="str">
        <f>'Ingreso de Datos'!AP31</f>
        <v/>
      </c>
    </row>
    <row r="21" spans="1:1" x14ac:dyDescent="0.25">
      <c r="A21" s="66" t="str">
        <f>'Ingreso de Datos'!AP32</f>
        <v/>
      </c>
    </row>
    <row r="22" spans="1:1" x14ac:dyDescent="0.25">
      <c r="A22" s="66" t="str">
        <f>'Ingreso de Datos'!AP33</f>
        <v/>
      </c>
    </row>
    <row r="23" spans="1:1" x14ac:dyDescent="0.25">
      <c r="A23" s="66">
        <f>'Ingreso de Datos'!AP34</f>
        <v>0</v>
      </c>
    </row>
    <row r="24" spans="1:1" x14ac:dyDescent="0.25">
      <c r="A24" s="66">
        <f>'Ingreso de Datos'!AP35</f>
        <v>0</v>
      </c>
    </row>
    <row r="25" spans="1:1" x14ac:dyDescent="0.25">
      <c r="A25" s="66">
        <f>'Ingreso de Datos'!AP36</f>
        <v>0</v>
      </c>
    </row>
    <row r="26" spans="1:1" x14ac:dyDescent="0.25">
      <c r="A26" s="66" t="str">
        <f>'Ingreso de Datos'!AP37</f>
        <v/>
      </c>
    </row>
    <row r="27" spans="1:1" x14ac:dyDescent="0.25">
      <c r="A27" s="66" t="str">
        <f>'Ingreso de Datos'!AP38</f>
        <v/>
      </c>
    </row>
    <row r="28" spans="1:1" x14ac:dyDescent="0.25">
      <c r="A28" s="66" t="str">
        <f>'Ingreso de Datos'!AP39</f>
        <v/>
      </c>
    </row>
    <row r="29" spans="1:1" x14ac:dyDescent="0.25">
      <c r="A29" s="66" t="str">
        <f>'Ingreso de Datos'!AP40</f>
        <v/>
      </c>
    </row>
    <row r="30" spans="1:1" x14ac:dyDescent="0.25">
      <c r="A30" s="66" t="str">
        <f>'Ingreso de Datos'!AP41</f>
        <v/>
      </c>
    </row>
    <row r="31" spans="1:1" x14ac:dyDescent="0.25">
      <c r="A31" s="66" t="str">
        <f>'Ingreso de Datos'!AP42</f>
        <v/>
      </c>
    </row>
    <row r="32" spans="1:1" x14ac:dyDescent="0.25">
      <c r="A32" s="66" t="str">
        <f>'Ingreso de Datos'!AP43</f>
        <v/>
      </c>
    </row>
    <row r="33" spans="1:1" x14ac:dyDescent="0.25">
      <c r="A33" s="66" t="str">
        <f>'Ingreso de Datos'!AP44</f>
        <v/>
      </c>
    </row>
    <row r="34" spans="1:1" x14ac:dyDescent="0.25">
      <c r="A34" s="66" t="str">
        <f>'Ingreso de Datos'!AP45</f>
        <v/>
      </c>
    </row>
    <row r="35" spans="1:1" x14ac:dyDescent="0.25">
      <c r="A35" s="66" t="str">
        <f>'Ingreso de Datos'!AP46</f>
        <v/>
      </c>
    </row>
    <row r="36" spans="1:1" x14ac:dyDescent="0.25">
      <c r="A36" s="66" t="str">
        <f>'Ingreso de Datos'!AP47</f>
        <v/>
      </c>
    </row>
    <row r="37" spans="1:1" x14ac:dyDescent="0.25">
      <c r="A37" s="66" t="str">
        <f>'Ingreso de Datos'!AP48</f>
        <v/>
      </c>
    </row>
    <row r="38" spans="1:1" x14ac:dyDescent="0.25">
      <c r="A38" s="66" t="str">
        <f>'Ingreso de Datos'!AP49</f>
        <v/>
      </c>
    </row>
    <row r="39" spans="1:1" x14ac:dyDescent="0.25">
      <c r="A39" s="66" t="str">
        <f>'Ingreso de Datos'!AP50</f>
        <v/>
      </c>
    </row>
    <row r="40" spans="1:1" x14ac:dyDescent="0.25">
      <c r="A40" s="66" t="str">
        <f>'Ingreso de Datos'!AP51</f>
        <v/>
      </c>
    </row>
    <row r="41" spans="1:1" x14ac:dyDescent="0.25">
      <c r="A41" s="66" t="str">
        <f>'Ingreso de Datos'!AP52</f>
        <v/>
      </c>
    </row>
    <row r="42" spans="1:1" x14ac:dyDescent="0.25">
      <c r="A42" s="66" t="str">
        <f>'Ingreso de Datos'!AP53</f>
        <v/>
      </c>
    </row>
    <row r="43" spans="1:1" x14ac:dyDescent="0.25">
      <c r="A43" s="66" t="str">
        <f>'Ingreso de Datos'!AP54</f>
        <v/>
      </c>
    </row>
    <row r="44" spans="1:1" x14ac:dyDescent="0.25">
      <c r="A44" s="66" t="str">
        <f>'Ingreso de Datos'!AP55</f>
        <v/>
      </c>
    </row>
    <row r="45" spans="1:1" x14ac:dyDescent="0.25">
      <c r="A45" s="66" t="str">
        <f>'Ingreso de Datos'!AP56</f>
        <v/>
      </c>
    </row>
    <row r="46" spans="1:1" x14ac:dyDescent="0.25">
      <c r="A46" s="66" t="str">
        <f>'Ingreso de Datos'!AP57</f>
        <v/>
      </c>
    </row>
    <row r="47" spans="1:1" x14ac:dyDescent="0.25">
      <c r="A47" s="66" t="str">
        <f>'Ingreso de Datos'!AP58</f>
        <v/>
      </c>
    </row>
    <row r="48" spans="1:1" x14ac:dyDescent="0.25">
      <c r="A48" s="66" t="str">
        <f>'Ingreso de Datos'!AP59</f>
        <v/>
      </c>
    </row>
    <row r="49" spans="1:1" x14ac:dyDescent="0.25">
      <c r="A49" s="66" t="str">
        <f>'Ingreso de Datos'!AP60</f>
        <v/>
      </c>
    </row>
    <row r="50" spans="1:1" x14ac:dyDescent="0.25">
      <c r="A50" s="66" t="str">
        <f>'Ingreso de Datos'!AP61</f>
        <v/>
      </c>
    </row>
    <row r="51" spans="1:1" x14ac:dyDescent="0.25">
      <c r="A51" s="66" t="str">
        <f>'Ingreso de Datos'!AP62</f>
        <v/>
      </c>
    </row>
    <row r="52" spans="1:1" x14ac:dyDescent="0.25">
      <c r="A52" s="66" t="str">
        <f>'Ingreso de Datos'!AP63</f>
        <v/>
      </c>
    </row>
    <row r="53" spans="1:1" x14ac:dyDescent="0.25">
      <c r="A53" s="66" t="str">
        <f>'Ingreso de Datos'!AP64</f>
        <v/>
      </c>
    </row>
    <row r="54" spans="1:1" x14ac:dyDescent="0.25">
      <c r="A54" s="66" t="str">
        <f>'Ingreso de Datos'!AP65</f>
        <v/>
      </c>
    </row>
    <row r="55" spans="1:1" x14ac:dyDescent="0.25">
      <c r="A55" s="66" t="str">
        <f>'Ingreso de Datos'!AP66</f>
        <v/>
      </c>
    </row>
    <row r="56" spans="1:1" x14ac:dyDescent="0.25">
      <c r="A56" s="66" t="str">
        <f>'Ingreso de Datos'!AP67</f>
        <v/>
      </c>
    </row>
    <row r="57" spans="1:1" x14ac:dyDescent="0.25">
      <c r="A57" s="66" t="str">
        <f>'Ingreso de Datos'!AP68</f>
        <v/>
      </c>
    </row>
    <row r="58" spans="1:1" x14ac:dyDescent="0.25">
      <c r="A58" s="66" t="str">
        <f>'Ingreso de Datos'!AP69</f>
        <v/>
      </c>
    </row>
    <row r="59" spans="1:1" x14ac:dyDescent="0.25">
      <c r="A59" s="66" t="str">
        <f>'Ingreso de Datos'!AP70</f>
        <v/>
      </c>
    </row>
    <row r="60" spans="1:1" x14ac:dyDescent="0.25">
      <c r="A60" s="66" t="str">
        <f>'Ingreso de Datos'!AP71</f>
        <v/>
      </c>
    </row>
    <row r="61" spans="1:1" x14ac:dyDescent="0.25">
      <c r="A61" s="66" t="str">
        <f>'Ingreso de Datos'!AP72</f>
        <v/>
      </c>
    </row>
    <row r="62" spans="1:1" x14ac:dyDescent="0.25">
      <c r="A62" s="66" t="str">
        <f>'Ingreso de Datos'!AP73</f>
        <v/>
      </c>
    </row>
    <row r="63" spans="1:1" x14ac:dyDescent="0.25">
      <c r="A63" s="66" t="str">
        <f>'Ingreso de Datos'!AP74</f>
        <v/>
      </c>
    </row>
    <row r="64" spans="1:1" x14ac:dyDescent="0.25">
      <c r="A64" s="66" t="str">
        <f>'Ingreso de Datos'!AP75</f>
        <v/>
      </c>
    </row>
    <row r="65" spans="1:1" x14ac:dyDescent="0.25">
      <c r="A65" s="66" t="str">
        <f>'Ingreso de Datos'!AP76</f>
        <v/>
      </c>
    </row>
    <row r="66" spans="1:1" x14ac:dyDescent="0.25">
      <c r="A66" s="66" t="str">
        <f>'Ingreso de Datos'!AP77</f>
        <v/>
      </c>
    </row>
    <row r="67" spans="1:1" x14ac:dyDescent="0.25">
      <c r="A67" s="66" t="str">
        <f>'Ingreso de Datos'!AP78</f>
        <v/>
      </c>
    </row>
    <row r="68" spans="1:1" x14ac:dyDescent="0.25">
      <c r="A68" s="66" t="str">
        <f>'Ingreso de Datos'!AP79</f>
        <v/>
      </c>
    </row>
    <row r="69" spans="1:1" x14ac:dyDescent="0.25">
      <c r="A69" s="66" t="str">
        <f>'Ingreso de Datos'!AP80</f>
        <v/>
      </c>
    </row>
    <row r="70" spans="1:1" x14ac:dyDescent="0.25">
      <c r="A70" s="66" t="str">
        <f>'Ingreso de Datos'!AP81</f>
        <v/>
      </c>
    </row>
    <row r="71" spans="1:1" x14ac:dyDescent="0.25">
      <c r="A71" s="66" t="str">
        <f>'Ingreso de Datos'!AP82</f>
        <v/>
      </c>
    </row>
    <row r="72" spans="1:1" x14ac:dyDescent="0.25">
      <c r="A72" s="66" t="str">
        <f>'Ingreso de Datos'!AP83</f>
        <v/>
      </c>
    </row>
    <row r="73" spans="1:1" x14ac:dyDescent="0.25">
      <c r="A73" s="66" t="str">
        <f>'Ingreso de Datos'!AP84</f>
        <v/>
      </c>
    </row>
    <row r="74" spans="1:1" x14ac:dyDescent="0.25">
      <c r="A74" s="66" t="str">
        <f>'Ingreso de Datos'!AP85</f>
        <v/>
      </c>
    </row>
    <row r="75" spans="1:1" x14ac:dyDescent="0.25">
      <c r="A75" s="66" t="str">
        <f>'Ingreso de Datos'!AP86</f>
        <v/>
      </c>
    </row>
    <row r="76" spans="1:1" x14ac:dyDescent="0.25">
      <c r="A76" s="66" t="str">
        <f>'Ingreso de Datos'!AP87</f>
        <v/>
      </c>
    </row>
    <row r="77" spans="1:1" x14ac:dyDescent="0.25">
      <c r="A77" s="66" t="str">
        <f>'Ingreso de Datos'!AP88</f>
        <v/>
      </c>
    </row>
    <row r="78" spans="1:1" x14ac:dyDescent="0.25">
      <c r="A78" s="66" t="str">
        <f>'Ingreso de Datos'!AP89</f>
        <v/>
      </c>
    </row>
    <row r="79" spans="1:1" x14ac:dyDescent="0.25">
      <c r="A79" s="66" t="str">
        <f>'Ingreso de Datos'!AP90</f>
        <v/>
      </c>
    </row>
    <row r="80" spans="1:1" x14ac:dyDescent="0.25">
      <c r="A80" s="66" t="str">
        <f>'Ingreso de Datos'!AP91</f>
        <v/>
      </c>
    </row>
    <row r="81" spans="1:1" x14ac:dyDescent="0.25">
      <c r="A81" s="66" t="str">
        <f>'Ingreso de Datos'!AP92</f>
        <v/>
      </c>
    </row>
    <row r="82" spans="1:1" x14ac:dyDescent="0.25">
      <c r="A82" s="66" t="str">
        <f>'Ingreso de Datos'!AP93</f>
        <v/>
      </c>
    </row>
    <row r="83" spans="1:1" x14ac:dyDescent="0.25">
      <c r="A83" s="66" t="str">
        <f>'Ingreso de Datos'!AP94</f>
        <v/>
      </c>
    </row>
    <row r="84" spans="1:1" x14ac:dyDescent="0.25">
      <c r="A84" s="66" t="str">
        <f>'Ingreso de Datos'!AP95</f>
        <v/>
      </c>
    </row>
    <row r="85" spans="1:1" x14ac:dyDescent="0.25">
      <c r="A85" s="66" t="str">
        <f>'Ingreso de Datos'!AP96</f>
        <v/>
      </c>
    </row>
    <row r="86" spans="1:1" x14ac:dyDescent="0.25">
      <c r="A86" s="66" t="str">
        <f>'Ingreso de Datos'!AP97</f>
        <v/>
      </c>
    </row>
    <row r="87" spans="1:1" x14ac:dyDescent="0.25">
      <c r="A87" s="66" t="str">
        <f>'Ingreso de Datos'!AP98</f>
        <v/>
      </c>
    </row>
    <row r="88" spans="1:1" x14ac:dyDescent="0.25">
      <c r="A88" s="66" t="str">
        <f>'Ingreso de Datos'!AP99</f>
        <v/>
      </c>
    </row>
    <row r="89" spans="1:1" x14ac:dyDescent="0.25">
      <c r="A89" s="66" t="str">
        <f>'Ingreso de Datos'!AP100</f>
        <v/>
      </c>
    </row>
    <row r="90" spans="1:1" x14ac:dyDescent="0.25">
      <c r="A90" s="66" t="str">
        <f>'Ingreso de Datos'!AP101</f>
        <v/>
      </c>
    </row>
    <row r="91" spans="1:1" x14ac:dyDescent="0.25">
      <c r="A91" s="66" t="str">
        <f>'Ingreso de Datos'!AP102</f>
        <v/>
      </c>
    </row>
    <row r="92" spans="1:1" x14ac:dyDescent="0.25">
      <c r="A92" s="66" t="str">
        <f>'Ingreso de Datos'!AP103</f>
        <v/>
      </c>
    </row>
    <row r="93" spans="1:1" x14ac:dyDescent="0.25">
      <c r="A93" s="66" t="str">
        <f>'Ingreso de Datos'!AP104</f>
        <v/>
      </c>
    </row>
    <row r="94" spans="1:1" x14ac:dyDescent="0.25">
      <c r="A94" s="66" t="str">
        <f>'Ingreso de Datos'!AP105</f>
        <v/>
      </c>
    </row>
    <row r="95" spans="1:1" x14ac:dyDescent="0.25">
      <c r="A95" s="66" t="str">
        <f>'Ingreso de Datos'!AP106</f>
        <v/>
      </c>
    </row>
    <row r="96" spans="1:1" x14ac:dyDescent="0.25">
      <c r="A96" s="66" t="str">
        <f>'Ingreso de Datos'!AP107</f>
        <v/>
      </c>
    </row>
    <row r="97" spans="1:1" x14ac:dyDescent="0.25">
      <c r="A97" s="66" t="str">
        <f>'Ingreso de Datos'!AP108</f>
        <v/>
      </c>
    </row>
    <row r="98" spans="1:1" x14ac:dyDescent="0.25">
      <c r="A98" s="66" t="str">
        <f>'Ingreso de Datos'!AP109</f>
        <v/>
      </c>
    </row>
    <row r="99" spans="1:1" x14ac:dyDescent="0.25">
      <c r="A99" s="66" t="str">
        <f>'Ingreso de Datos'!AP110</f>
        <v/>
      </c>
    </row>
    <row r="100" spans="1:1" x14ac:dyDescent="0.25">
      <c r="A100" s="66" t="str">
        <f>'Ingreso de Datos'!AP111</f>
        <v/>
      </c>
    </row>
    <row r="101" spans="1:1" x14ac:dyDescent="0.25">
      <c r="A101" s="66" t="str">
        <f>'Ingreso de Datos'!AP112</f>
        <v/>
      </c>
    </row>
    <row r="102" spans="1:1" x14ac:dyDescent="0.25">
      <c r="A102" s="66" t="str">
        <f>'Ingreso de Datos'!AP113</f>
        <v/>
      </c>
    </row>
    <row r="103" spans="1:1" x14ac:dyDescent="0.25">
      <c r="A103" s="66" t="str">
        <f>'Ingreso de Datos'!AP114</f>
        <v/>
      </c>
    </row>
    <row r="104" spans="1:1" x14ac:dyDescent="0.25">
      <c r="A104" s="66" t="str">
        <f>'Ingreso de Datos'!AP115</f>
        <v/>
      </c>
    </row>
    <row r="105" spans="1:1" x14ac:dyDescent="0.25">
      <c r="A105" s="66" t="str">
        <f>'Ingreso de Datos'!AP116</f>
        <v/>
      </c>
    </row>
    <row r="106" spans="1:1" x14ac:dyDescent="0.25">
      <c r="A106" s="66" t="str">
        <f>'Ingreso de Datos'!AP117</f>
        <v/>
      </c>
    </row>
    <row r="107" spans="1:1" x14ac:dyDescent="0.25">
      <c r="A107" s="66" t="str">
        <f>'Ingreso de Datos'!AP118</f>
        <v/>
      </c>
    </row>
    <row r="108" spans="1:1" x14ac:dyDescent="0.25">
      <c r="A108" s="66" t="str">
        <f>'Ingreso de Datos'!AP119</f>
        <v/>
      </c>
    </row>
    <row r="109" spans="1:1" x14ac:dyDescent="0.25">
      <c r="A109" s="66" t="str">
        <f>'Ingreso de Datos'!AP120</f>
        <v/>
      </c>
    </row>
    <row r="110" spans="1:1" x14ac:dyDescent="0.25">
      <c r="A110" s="66" t="str">
        <f>'Ingreso de Datos'!AP121</f>
        <v/>
      </c>
    </row>
    <row r="111" spans="1:1" x14ac:dyDescent="0.25">
      <c r="A111" s="66" t="str">
        <f>'Ingreso de Datos'!AP122</f>
        <v/>
      </c>
    </row>
    <row r="112" spans="1:1" x14ac:dyDescent="0.25">
      <c r="A112" s="66" t="str">
        <f>'Ingreso de Datos'!AP123</f>
        <v/>
      </c>
    </row>
    <row r="113" spans="1:1" x14ac:dyDescent="0.25">
      <c r="A113" s="66" t="str">
        <f>'Ingreso de Datos'!AP124</f>
        <v/>
      </c>
    </row>
    <row r="114" spans="1:1" x14ac:dyDescent="0.25">
      <c r="A114" s="66" t="str">
        <f>'Ingreso de Datos'!AP125</f>
        <v/>
      </c>
    </row>
    <row r="115" spans="1:1" x14ac:dyDescent="0.25">
      <c r="A115" s="66" t="str">
        <f>'Ingreso de Datos'!AP126</f>
        <v/>
      </c>
    </row>
    <row r="116" spans="1:1" x14ac:dyDescent="0.25">
      <c r="A116" s="66" t="str">
        <f>'Ingreso de Datos'!AP127</f>
        <v/>
      </c>
    </row>
    <row r="117" spans="1:1" x14ac:dyDescent="0.25">
      <c r="A117" s="66" t="str">
        <f>'Ingreso de Datos'!AP128</f>
        <v/>
      </c>
    </row>
    <row r="118" spans="1:1" x14ac:dyDescent="0.25">
      <c r="A118" s="66" t="str">
        <f>'Ingreso de Datos'!AP129</f>
        <v/>
      </c>
    </row>
    <row r="119" spans="1:1" x14ac:dyDescent="0.25">
      <c r="A119" s="66" t="str">
        <f>'Ingreso de Datos'!AP130</f>
        <v/>
      </c>
    </row>
    <row r="120" spans="1:1" x14ac:dyDescent="0.25">
      <c r="A120" s="66" t="str">
        <f>'Ingreso de Datos'!AP131</f>
        <v/>
      </c>
    </row>
    <row r="121" spans="1:1" x14ac:dyDescent="0.25">
      <c r="A121" s="66" t="str">
        <f>'Ingreso de Datos'!AP132</f>
        <v/>
      </c>
    </row>
    <row r="122" spans="1:1" x14ac:dyDescent="0.25">
      <c r="A122" s="66" t="str">
        <f>'Ingreso de Datos'!AP133</f>
        <v/>
      </c>
    </row>
    <row r="123" spans="1:1" x14ac:dyDescent="0.25">
      <c r="A123" s="66" t="str">
        <f>'Ingreso de Datos'!AP134</f>
        <v/>
      </c>
    </row>
    <row r="124" spans="1:1" x14ac:dyDescent="0.25">
      <c r="A124" s="66" t="str">
        <f>'Ingreso de Datos'!AP135</f>
        <v/>
      </c>
    </row>
    <row r="125" spans="1:1" x14ac:dyDescent="0.25">
      <c r="A125" s="66" t="str">
        <f>'Ingreso de Datos'!AP136</f>
        <v/>
      </c>
    </row>
    <row r="126" spans="1:1" x14ac:dyDescent="0.25">
      <c r="A126" s="66">
        <f>'Ingreso de Datos'!AP137</f>
        <v>0</v>
      </c>
    </row>
    <row r="127" spans="1:1" x14ac:dyDescent="0.25">
      <c r="A127" s="66">
        <f>'Ingreso de Datos'!AP138</f>
        <v>0</v>
      </c>
    </row>
    <row r="128" spans="1:1" x14ac:dyDescent="0.25">
      <c r="A128" s="66">
        <f>'Ingreso de Datos'!AP139</f>
        <v>0</v>
      </c>
    </row>
    <row r="129" spans="1:1" x14ac:dyDescent="0.25">
      <c r="A129" s="66">
        <f>'Ingreso de Datos'!AP140</f>
        <v>0</v>
      </c>
    </row>
    <row r="130" spans="1:1" x14ac:dyDescent="0.25">
      <c r="A130" s="66">
        <f>'Ingreso de Datos'!AP141</f>
        <v>0</v>
      </c>
    </row>
    <row r="131" spans="1:1" x14ac:dyDescent="0.25">
      <c r="A131" s="66">
        <f>'Ingreso de Datos'!AP142</f>
        <v>0</v>
      </c>
    </row>
    <row r="132" spans="1:1" x14ac:dyDescent="0.25">
      <c r="A132" s="66" t="str">
        <f>'Ingreso de Datos'!AP143</f>
        <v/>
      </c>
    </row>
    <row r="133" spans="1:1" x14ac:dyDescent="0.25">
      <c r="A133" s="66" t="str">
        <f>'Ingreso de Datos'!AP144</f>
        <v/>
      </c>
    </row>
    <row r="134" spans="1:1" x14ac:dyDescent="0.25">
      <c r="A134" s="66" t="str">
        <f>'Ingreso de Datos'!AP145</f>
        <v/>
      </c>
    </row>
    <row r="135" spans="1:1" x14ac:dyDescent="0.25">
      <c r="A135" s="66" t="str">
        <f>'Ingreso de Datos'!AP146</f>
        <v/>
      </c>
    </row>
    <row r="136" spans="1:1" x14ac:dyDescent="0.25">
      <c r="A136" s="66" t="str">
        <f>'Ingreso de Datos'!AP147</f>
        <v/>
      </c>
    </row>
    <row r="137" spans="1:1" x14ac:dyDescent="0.25">
      <c r="A137" s="66" t="str">
        <f>'Ingreso de Datos'!AP148</f>
        <v/>
      </c>
    </row>
    <row r="138" spans="1:1" x14ac:dyDescent="0.25">
      <c r="A138" s="66" t="str">
        <f>'Ingreso de Datos'!AP149</f>
        <v/>
      </c>
    </row>
    <row r="139" spans="1:1" x14ac:dyDescent="0.25">
      <c r="A139" s="66" t="str">
        <f>'Ingreso de Datos'!AP150</f>
        <v/>
      </c>
    </row>
    <row r="140" spans="1:1" x14ac:dyDescent="0.25">
      <c r="A140" s="66" t="str">
        <f>'Ingreso de Datos'!AP151</f>
        <v/>
      </c>
    </row>
    <row r="141" spans="1:1" x14ac:dyDescent="0.25">
      <c r="A141" s="66" t="str">
        <f>'Ingreso de Datos'!AP152</f>
        <v/>
      </c>
    </row>
    <row r="142" spans="1:1" x14ac:dyDescent="0.25">
      <c r="A142" s="66" t="str">
        <f>'Ingreso de Datos'!AP153</f>
        <v/>
      </c>
    </row>
    <row r="143" spans="1:1" x14ac:dyDescent="0.25">
      <c r="A143" s="66" t="str">
        <f>'Ingreso de Datos'!AP154</f>
        <v/>
      </c>
    </row>
    <row r="144" spans="1:1" x14ac:dyDescent="0.25">
      <c r="A144" s="66" t="str">
        <f>'Ingreso de Datos'!AP155</f>
        <v/>
      </c>
    </row>
    <row r="145" spans="1:1" x14ac:dyDescent="0.25">
      <c r="A145" s="66" t="str">
        <f>'Ingreso de Datos'!AP156</f>
        <v/>
      </c>
    </row>
    <row r="146" spans="1:1" x14ac:dyDescent="0.25">
      <c r="A146" s="66" t="str">
        <f>'Ingreso de Datos'!AP157</f>
        <v/>
      </c>
    </row>
    <row r="147" spans="1:1" x14ac:dyDescent="0.25">
      <c r="A147" s="66" t="str">
        <f>'Ingreso de Datos'!AP158</f>
        <v/>
      </c>
    </row>
    <row r="148" spans="1:1" x14ac:dyDescent="0.25">
      <c r="A148" s="66" t="str">
        <f>'Ingreso de Datos'!AP159</f>
        <v/>
      </c>
    </row>
    <row r="149" spans="1:1" x14ac:dyDescent="0.25">
      <c r="A149" s="66" t="str">
        <f>'Ingreso de Datos'!AP160</f>
        <v/>
      </c>
    </row>
    <row r="150" spans="1:1" x14ac:dyDescent="0.25">
      <c r="A150" s="66" t="str">
        <f>'Ingreso de Datos'!AP161</f>
        <v/>
      </c>
    </row>
    <row r="151" spans="1:1" x14ac:dyDescent="0.25">
      <c r="A151" s="66" t="str">
        <f>'Ingreso de Datos'!AP162</f>
        <v/>
      </c>
    </row>
    <row r="152" spans="1:1" x14ac:dyDescent="0.25">
      <c r="A152" s="66" t="str">
        <f>'Ingreso de Datos'!AP163</f>
        <v/>
      </c>
    </row>
    <row r="153" spans="1:1" x14ac:dyDescent="0.25">
      <c r="A153" s="66" t="str">
        <f>'Ingreso de Datos'!AP164</f>
        <v/>
      </c>
    </row>
    <row r="154" spans="1:1" x14ac:dyDescent="0.25">
      <c r="A154" s="66" t="str">
        <f>'Ingreso de Datos'!AP165</f>
        <v/>
      </c>
    </row>
    <row r="155" spans="1:1" x14ac:dyDescent="0.25">
      <c r="A155" s="66" t="str">
        <f>'Ingreso de Datos'!AP166</f>
        <v/>
      </c>
    </row>
    <row r="156" spans="1:1" x14ac:dyDescent="0.25">
      <c r="A156" s="66" t="str">
        <f>'Ingreso de Datos'!AP167</f>
        <v/>
      </c>
    </row>
    <row r="157" spans="1:1" x14ac:dyDescent="0.25">
      <c r="A157" s="66" t="str">
        <f>'Ingreso de Datos'!AP168</f>
        <v/>
      </c>
    </row>
    <row r="158" spans="1:1" x14ac:dyDescent="0.25">
      <c r="A158" s="66">
        <f>'Ingreso de Datos'!AP169</f>
        <v>0</v>
      </c>
    </row>
    <row r="159" spans="1:1" x14ac:dyDescent="0.25">
      <c r="A159" s="66">
        <f>'Ingreso de Datos'!AP170</f>
        <v>0</v>
      </c>
    </row>
    <row r="160" spans="1:1" x14ac:dyDescent="0.25">
      <c r="A160" s="66">
        <f>'Ingreso de Datos'!AP171</f>
        <v>0</v>
      </c>
    </row>
    <row r="161" spans="1:1" x14ac:dyDescent="0.25">
      <c r="A161" s="66" t="str">
        <f>'Ingreso de Datos'!AP172</f>
        <v/>
      </c>
    </row>
    <row r="162" spans="1:1" x14ac:dyDescent="0.25">
      <c r="A162" s="66" t="str">
        <f>'Ingreso de Datos'!AP173</f>
        <v/>
      </c>
    </row>
    <row r="163" spans="1:1" x14ac:dyDescent="0.25">
      <c r="A163" s="66" t="str">
        <f>'Ingreso de Datos'!AP174</f>
        <v/>
      </c>
    </row>
    <row r="164" spans="1:1" x14ac:dyDescent="0.25">
      <c r="A164" s="66" t="str">
        <f>'Ingreso de Datos'!AP175</f>
        <v/>
      </c>
    </row>
    <row r="165" spans="1:1" x14ac:dyDescent="0.25">
      <c r="A165" s="66" t="str">
        <f>'Ingreso de Datos'!AP176</f>
        <v/>
      </c>
    </row>
    <row r="166" spans="1:1" x14ac:dyDescent="0.25">
      <c r="A166" s="66" t="str">
        <f>'Ingreso de Datos'!AP177</f>
        <v/>
      </c>
    </row>
    <row r="167" spans="1:1" x14ac:dyDescent="0.25">
      <c r="A167" s="66" t="str">
        <f>'Ingreso de Datos'!AP178</f>
        <v/>
      </c>
    </row>
    <row r="168" spans="1:1" x14ac:dyDescent="0.25">
      <c r="A168" s="66" t="str">
        <f>'Ingreso de Datos'!AP179</f>
        <v/>
      </c>
    </row>
    <row r="169" spans="1:1" x14ac:dyDescent="0.25">
      <c r="A169" s="66" t="str">
        <f>'Ingreso de Datos'!AP180</f>
        <v/>
      </c>
    </row>
    <row r="170" spans="1:1" x14ac:dyDescent="0.25">
      <c r="A170" s="66" t="str">
        <f>'Ingreso de Datos'!AP181</f>
        <v/>
      </c>
    </row>
    <row r="171" spans="1:1" x14ac:dyDescent="0.25">
      <c r="A171" s="66" t="str">
        <f>'Ingreso de Datos'!AP182</f>
        <v/>
      </c>
    </row>
    <row r="172" spans="1:1" x14ac:dyDescent="0.25">
      <c r="A172" s="66" t="str">
        <f>'Ingreso de Datos'!AP183</f>
        <v/>
      </c>
    </row>
    <row r="173" spans="1:1" x14ac:dyDescent="0.25">
      <c r="A173" s="66" t="str">
        <f>'Ingreso de Datos'!AP184</f>
        <v/>
      </c>
    </row>
    <row r="174" spans="1:1" x14ac:dyDescent="0.25">
      <c r="A174" s="66" t="str">
        <f>'Ingreso de Datos'!AP185</f>
        <v/>
      </c>
    </row>
    <row r="175" spans="1:1" x14ac:dyDescent="0.25">
      <c r="A175" s="66" t="str">
        <f>'Ingreso de Datos'!AP186</f>
        <v/>
      </c>
    </row>
    <row r="176" spans="1:1" x14ac:dyDescent="0.25">
      <c r="A176" s="66" t="str">
        <f>'Ingreso de Datos'!AP187</f>
        <v/>
      </c>
    </row>
    <row r="177" spans="1:1" x14ac:dyDescent="0.25">
      <c r="A177" s="66" t="str">
        <f>'Ingreso de Datos'!AP188</f>
        <v/>
      </c>
    </row>
    <row r="178" spans="1:1" x14ac:dyDescent="0.25">
      <c r="A178" s="66" t="str">
        <f>'Ingreso de Datos'!AP189</f>
        <v/>
      </c>
    </row>
    <row r="179" spans="1:1" x14ac:dyDescent="0.25">
      <c r="A179" s="66" t="str">
        <f>'Ingreso de Datos'!AP190</f>
        <v/>
      </c>
    </row>
    <row r="180" spans="1:1" x14ac:dyDescent="0.25">
      <c r="A180" s="66" t="str">
        <f>'Ingreso de Datos'!AP191</f>
        <v/>
      </c>
    </row>
  </sheetData>
  <sheetProtection algorithmName="SHA-512" hashValue="4lwguMGTmoUWrTs/NydIpeirlStOvh+dyJCFgRV9Iitpyjd0gbIatRsSa9zblcO3Bw8hUwazwgsH4Tg6gRFEbQ==" saltValue="/e28OiLu9mpVqAbpn8z92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E10" sqref="E10"/>
    </sheetView>
  </sheetViews>
  <sheetFormatPr baseColWidth="10" defaultRowHeight="15" x14ac:dyDescent="0.25"/>
  <cols>
    <col min="1" max="1" width="11.85546875" style="47" bestFit="1" customWidth="1"/>
    <col min="3" max="3" width="11.85546875" bestFit="1" customWidth="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S106"/>
  <sheetViews>
    <sheetView topLeftCell="A5" workbookViewId="0">
      <selection activeCell="E24" sqref="E24"/>
    </sheetView>
  </sheetViews>
  <sheetFormatPr baseColWidth="10" defaultRowHeight="15" x14ac:dyDescent="0.25"/>
  <cols>
    <col min="3" max="3" width="11.85546875" bestFit="1" customWidth="1"/>
    <col min="5" max="5" width="25.42578125" customWidth="1"/>
    <col min="6" max="6" width="21.42578125" customWidth="1"/>
    <col min="7" max="7" width="24.85546875" customWidth="1"/>
    <col min="9" max="10" width="11.85546875" bestFit="1" customWidth="1"/>
    <col min="11" max="11" width="9.140625" customWidth="1"/>
    <col min="12" max="12" width="21.28515625" bestFit="1" customWidth="1"/>
    <col min="13" max="14" width="11.85546875" bestFit="1" customWidth="1"/>
  </cols>
  <sheetData>
    <row r="1" spans="1:19" x14ac:dyDescent="0.25">
      <c r="A1" t="s">
        <v>87</v>
      </c>
    </row>
    <row r="3" spans="1:19" x14ac:dyDescent="0.25">
      <c r="A3" s="5" t="s">
        <v>69</v>
      </c>
      <c r="I3" s="5" t="s">
        <v>227</v>
      </c>
      <c r="N3" s="5" t="s">
        <v>95</v>
      </c>
    </row>
    <row r="5" spans="1:19" ht="27" customHeight="1" x14ac:dyDescent="0.25">
      <c r="E5" s="7" t="s">
        <v>88</v>
      </c>
      <c r="F5" s="7" t="s">
        <v>89</v>
      </c>
      <c r="J5" t="s">
        <v>228</v>
      </c>
      <c r="K5" t="s">
        <v>340</v>
      </c>
      <c r="L5" t="s">
        <v>229</v>
      </c>
    </row>
    <row r="6" spans="1:19" x14ac:dyDescent="0.25">
      <c r="O6" t="s">
        <v>367</v>
      </c>
      <c r="P6" t="s">
        <v>366</v>
      </c>
    </row>
    <row r="7" spans="1:19" x14ac:dyDescent="0.25">
      <c r="C7" t="s">
        <v>90</v>
      </c>
      <c r="E7" t="e">
        <f>VLOOKUP('Ingreso de Datos'!E13,Auxiliar_Listas!$F$22:$G$26,2,0)</f>
        <v>#N/A</v>
      </c>
      <c r="F7" t="e">
        <f>VLOOKUP('Ingreso de Datos'!F13,Auxiliar_Listas!$C$21:$D$33,2,0)</f>
        <v>#N/A</v>
      </c>
      <c r="H7" s="11" t="s">
        <v>90</v>
      </c>
      <c r="J7" t="e">
        <f>VLOOKUP('Ingreso de Datos'!C37,Auxiliar_Listas!$C$76:$D$119,2,0)</f>
        <v>#N/A</v>
      </c>
      <c r="K7" t="e">
        <f>IF(Auxiliar_Formulas!J7=Auxiliar_Listas!$D$102,'Ingreso de Datos'!F37,TEXT('Ingreso de Datos'!F37,"00000000000000000000"))</f>
        <v>#N/A</v>
      </c>
      <c r="L7" t="e">
        <f>K7&amp;REPT(" ",20-LEN(K7))</f>
        <v>#N/A</v>
      </c>
      <c r="N7" t="s">
        <v>341</v>
      </c>
      <c r="P7" s="11" t="str">
        <f>IF(OR('Ingreso de Datos'!D143&lt;&gt;"",'Ingreso de Datos'!E143&lt;&gt;""),VALUE('Ingreso de Datos'!D143&amp;","&amp;'Ingreso de Datos'!E143),"")</f>
        <v/>
      </c>
      <c r="Q7" s="21"/>
    </row>
    <row r="8" spans="1:19" x14ac:dyDescent="0.25">
      <c r="C8" t="s">
        <v>91</v>
      </c>
      <c r="E8" s="11" t="e">
        <f>VLOOKUP('Ingreso de Datos'!E14,Auxiliar_Listas!$F$22:$G$26,2,0)</f>
        <v>#N/A</v>
      </c>
      <c r="F8" s="11" t="e">
        <f>VLOOKUP('Ingreso de Datos'!F14,Auxiliar_Listas!$C$21:$D$33,2,0)</f>
        <v>#N/A</v>
      </c>
      <c r="H8" s="11" t="s">
        <v>91</v>
      </c>
      <c r="J8" s="11" t="e">
        <f>VLOOKUP('Ingreso de Datos'!C38,Auxiliar_Listas!$C$76:$D$119,2,0)</f>
        <v>#N/A</v>
      </c>
      <c r="K8" s="11" t="e">
        <f>IF(Auxiliar_Formulas!J8=Auxiliar_Listas!$D$102,'Ingreso de Datos'!F38,TEXT('Ingreso de Datos'!F38,"00000000000000000000"))</f>
        <v>#N/A</v>
      </c>
      <c r="L8" s="11" t="e">
        <f t="shared" ref="L8:L71" si="0">K8&amp;REPT(" ",20-LEN(K8))</f>
        <v>#N/A</v>
      </c>
      <c r="N8" s="11" t="s">
        <v>342</v>
      </c>
      <c r="O8" s="11"/>
      <c r="P8" s="11" t="str">
        <f>IF(OR('Ingreso de Datos'!D144&lt;&gt;"",'Ingreso de Datos'!E144&lt;&gt;""),VALUE('Ingreso de Datos'!D144&amp;","&amp;'Ingreso de Datos'!E144),"")</f>
        <v/>
      </c>
      <c r="Q8" s="21"/>
    </row>
    <row r="9" spans="1:19" x14ac:dyDescent="0.25">
      <c r="C9" t="s">
        <v>92</v>
      </c>
      <c r="E9" s="11" t="e">
        <f>VLOOKUP('Ingreso de Datos'!E15,Auxiliar_Listas!$F$22:$G$26,2,0)</f>
        <v>#N/A</v>
      </c>
      <c r="F9" s="11" t="e">
        <f>VLOOKUP('Ingreso de Datos'!F15,Auxiliar_Listas!$C$21:$D$33,2,0)</f>
        <v>#N/A</v>
      </c>
      <c r="H9" s="11" t="s">
        <v>92</v>
      </c>
      <c r="J9" s="11" t="e">
        <f>VLOOKUP('Ingreso de Datos'!C39,Auxiliar_Listas!$C$76:$D$119,2,0)</f>
        <v>#N/A</v>
      </c>
      <c r="K9" s="11" t="e">
        <f>IF(Auxiliar_Formulas!J9=Auxiliar_Listas!$D$102,'Ingreso de Datos'!F39,TEXT('Ingreso de Datos'!F39,"00000000000000000000"))</f>
        <v>#N/A</v>
      </c>
      <c r="L9" s="11" t="e">
        <f t="shared" si="0"/>
        <v>#N/A</v>
      </c>
      <c r="N9" s="11" t="s">
        <v>343</v>
      </c>
      <c r="O9" s="11"/>
      <c r="P9" s="11" t="str">
        <f>IF(OR('Ingreso de Datos'!D145&lt;&gt;"",'Ingreso de Datos'!E145&lt;&gt;""),VALUE('Ingreso de Datos'!D145&amp;","&amp;'Ingreso de Datos'!E145),"")</f>
        <v/>
      </c>
    </row>
    <row r="10" spans="1:19" x14ac:dyDescent="0.25">
      <c r="C10" t="s">
        <v>93</v>
      </c>
      <c r="E10" s="11" t="e">
        <f>VLOOKUP('Ingreso de Datos'!E16,Auxiliar_Listas!$F$22:$G$26,2,0)</f>
        <v>#N/A</v>
      </c>
      <c r="F10" s="11" t="e">
        <f>VLOOKUP('Ingreso de Datos'!F16,Auxiliar_Listas!$C$21:$D$33,2,0)</f>
        <v>#N/A</v>
      </c>
      <c r="H10" s="11" t="s">
        <v>93</v>
      </c>
      <c r="J10" s="11" t="e">
        <f>VLOOKUP('Ingreso de Datos'!C40,Auxiliar_Listas!$C$76:$D$119,2,0)</f>
        <v>#N/A</v>
      </c>
      <c r="K10" s="11" t="e">
        <f>IF(Auxiliar_Formulas!J10=Auxiliar_Listas!$D$102,'Ingreso de Datos'!F40,TEXT('Ingreso de Datos'!F40,"00000000000000000000"))</f>
        <v>#N/A</v>
      </c>
      <c r="L10" s="11" t="e">
        <f t="shared" si="0"/>
        <v>#N/A</v>
      </c>
      <c r="N10" s="11" t="s">
        <v>344</v>
      </c>
      <c r="O10" s="11"/>
      <c r="P10" s="11" t="str">
        <f>IF(OR('Ingreso de Datos'!D146&lt;&gt;"",'Ingreso de Datos'!E146&lt;&gt;""),VALUE('Ingreso de Datos'!D146&amp;","&amp;'Ingreso de Datos'!E146),"")</f>
        <v/>
      </c>
      <c r="Q10" s="21"/>
      <c r="R10" s="21"/>
    </row>
    <row r="11" spans="1:19" x14ac:dyDescent="0.25">
      <c r="C11" t="s">
        <v>109</v>
      </c>
      <c r="E11" s="11" t="e">
        <f>VLOOKUP('Ingreso de Datos'!E17,Auxiliar_Listas!$F$22:$G$26,2,0)</f>
        <v>#N/A</v>
      </c>
      <c r="F11" s="11" t="e">
        <f>VLOOKUP('Ingreso de Datos'!F17,Auxiliar_Listas!$C$21:$D$33,2,0)</f>
        <v>#N/A</v>
      </c>
      <c r="H11" s="11" t="s">
        <v>109</v>
      </c>
      <c r="J11" s="11" t="e">
        <f>VLOOKUP('Ingreso de Datos'!C41,Auxiliar_Listas!$C$76:$D$119,2,0)</f>
        <v>#N/A</v>
      </c>
      <c r="K11" s="11" t="e">
        <f>IF(Auxiliar_Formulas!J11=Auxiliar_Listas!$D$102,'Ingreso de Datos'!F41,TEXT('Ingreso de Datos'!F41,"00000000000000000000"))</f>
        <v>#N/A</v>
      </c>
      <c r="L11" s="11" t="e">
        <f t="shared" si="0"/>
        <v>#N/A</v>
      </c>
      <c r="N11" s="11" t="s">
        <v>345</v>
      </c>
      <c r="O11" s="11"/>
      <c r="P11" s="11" t="str">
        <f>IF(OR('Ingreso de Datos'!D147&lt;&gt;"",'Ingreso de Datos'!E147&lt;&gt;""),VALUE('Ingreso de Datos'!D147&amp;","&amp;'Ingreso de Datos'!E147),"")</f>
        <v/>
      </c>
      <c r="Q11" s="21"/>
      <c r="R11" t="s">
        <v>368</v>
      </c>
    </row>
    <row r="12" spans="1:19" x14ac:dyDescent="0.25">
      <c r="C12" t="s">
        <v>110</v>
      </c>
      <c r="E12" s="11" t="e">
        <f>VLOOKUP('Ingreso de Datos'!E18,Auxiliar_Listas!$F$22:$G$26,2,0)</f>
        <v>#N/A</v>
      </c>
      <c r="F12" s="11" t="e">
        <f>VLOOKUP('Ingreso de Datos'!F18,Auxiliar_Listas!$C$21:$D$33,2,0)</f>
        <v>#N/A</v>
      </c>
      <c r="H12" s="11" t="s">
        <v>110</v>
      </c>
      <c r="J12" s="11" t="e">
        <f>VLOOKUP('Ingreso de Datos'!C42,Auxiliar_Listas!$C$76:$D$119,2,0)</f>
        <v>#N/A</v>
      </c>
      <c r="K12" s="11" t="e">
        <f>IF(Auxiliar_Formulas!J12=Auxiliar_Listas!$D$102,'Ingreso de Datos'!F42,TEXT('Ingreso de Datos'!F42,"00000000000000000000"))</f>
        <v>#N/A</v>
      </c>
      <c r="L12" s="11" t="e">
        <f t="shared" si="0"/>
        <v>#N/A</v>
      </c>
      <c r="N12" s="11" t="s">
        <v>346</v>
      </c>
      <c r="O12" s="11"/>
      <c r="P12" s="11" t="str">
        <f>IF(OR('Ingreso de Datos'!D148&lt;&gt;"",'Ingreso de Datos'!E148&lt;&gt;""),VALUE('Ingreso de Datos'!D148&amp;","&amp;'Ingreso de Datos'!E148),"")</f>
        <v/>
      </c>
      <c r="Q12" s="21"/>
    </row>
    <row r="13" spans="1:19" x14ac:dyDescent="0.25">
      <c r="C13" t="s">
        <v>111</v>
      </c>
      <c r="E13" s="11" t="e">
        <f>VLOOKUP('Ingreso de Datos'!E19,Auxiliar_Listas!$F$22:$G$26,2,0)</f>
        <v>#N/A</v>
      </c>
      <c r="F13" s="11" t="e">
        <f>VLOOKUP('Ingreso de Datos'!F19,Auxiliar_Listas!$C$21:$D$33,2,0)</f>
        <v>#N/A</v>
      </c>
      <c r="H13" s="11" t="s">
        <v>111</v>
      </c>
      <c r="J13" s="11" t="e">
        <f>VLOOKUP('Ingreso de Datos'!C43,Auxiliar_Listas!$C$76:$D$119,2,0)</f>
        <v>#N/A</v>
      </c>
      <c r="K13" s="11" t="e">
        <f>IF(Auxiliar_Formulas!J13=Auxiliar_Listas!$D$102,'Ingreso de Datos'!F43,TEXT('Ingreso de Datos'!F43,"00000000000000000000"))</f>
        <v>#N/A</v>
      </c>
      <c r="L13" s="11" t="e">
        <f t="shared" si="0"/>
        <v>#N/A</v>
      </c>
      <c r="N13" s="11" t="s">
        <v>347</v>
      </c>
      <c r="O13" s="11"/>
      <c r="P13" s="11" t="str">
        <f>IF(OR('Ingreso de Datos'!D149&lt;&gt;"",'Ingreso de Datos'!E149&lt;&gt;""),VALUE('Ingreso de Datos'!D149&amp;","&amp;'Ingreso de Datos'!E149),"")</f>
        <v/>
      </c>
      <c r="Q13" s="21"/>
      <c r="R13" s="21">
        <f>SUM(P7:P31)</f>
        <v>0</v>
      </c>
      <c r="S13">
        <f>IF(R13&lt;100,1,IF(R13&gt;100,2,3))</f>
        <v>1</v>
      </c>
    </row>
    <row r="14" spans="1:19" x14ac:dyDescent="0.25">
      <c r="C14" t="s">
        <v>112</v>
      </c>
      <c r="E14" s="11" t="e">
        <f>VLOOKUP('Ingreso de Datos'!E20,Auxiliar_Listas!$F$22:$G$26,2,0)</f>
        <v>#N/A</v>
      </c>
      <c r="F14" s="11" t="e">
        <f>VLOOKUP('Ingreso de Datos'!F20,Auxiliar_Listas!$C$21:$D$33,2,0)</f>
        <v>#N/A</v>
      </c>
      <c r="H14" s="11" t="s">
        <v>112</v>
      </c>
      <c r="J14" s="11" t="e">
        <f>VLOOKUP('Ingreso de Datos'!C44,Auxiliar_Listas!$C$76:$D$119,2,0)</f>
        <v>#N/A</v>
      </c>
      <c r="K14" s="11" t="e">
        <f>IF(Auxiliar_Formulas!J14=Auxiliar_Listas!$D$102,'Ingreso de Datos'!F44,TEXT('Ingreso de Datos'!F44,"00000000000000000000"))</f>
        <v>#N/A</v>
      </c>
      <c r="L14" s="11" t="e">
        <f t="shared" si="0"/>
        <v>#N/A</v>
      </c>
      <c r="N14" s="11" t="s">
        <v>348</v>
      </c>
      <c r="O14" s="11"/>
      <c r="P14" s="11" t="str">
        <f>IF(OR('Ingreso de Datos'!D150&lt;&gt;"",'Ingreso de Datos'!E150&lt;&gt;""),VALUE('Ingreso de Datos'!D150&amp;","&amp;'Ingreso de Datos'!E150),"")</f>
        <v/>
      </c>
      <c r="Q14" s="21"/>
    </row>
    <row r="15" spans="1:19" x14ac:dyDescent="0.25">
      <c r="C15" t="s">
        <v>113</v>
      </c>
      <c r="E15" s="11" t="e">
        <f>VLOOKUP('Ingreso de Datos'!E21,Auxiliar_Listas!$F$22:$G$26,2,0)</f>
        <v>#N/A</v>
      </c>
      <c r="F15" s="11" t="e">
        <f>VLOOKUP('Ingreso de Datos'!F21,Auxiliar_Listas!$C$21:$D$33,2,0)</f>
        <v>#N/A</v>
      </c>
      <c r="H15" s="11" t="s">
        <v>113</v>
      </c>
      <c r="J15" s="11" t="e">
        <f>VLOOKUP('Ingreso de Datos'!C45,Auxiliar_Listas!$C$76:$D$119,2,0)</f>
        <v>#N/A</v>
      </c>
      <c r="K15" s="11" t="e">
        <f>IF(Auxiliar_Formulas!J15=Auxiliar_Listas!$D$102,'Ingreso de Datos'!F45,TEXT('Ingreso de Datos'!F45,"00000000000000000000"))</f>
        <v>#N/A</v>
      </c>
      <c r="L15" s="11" t="e">
        <f t="shared" si="0"/>
        <v>#N/A</v>
      </c>
      <c r="N15" s="11" t="s">
        <v>349</v>
      </c>
      <c r="O15" s="11"/>
      <c r="P15" s="11" t="str">
        <f>IF(OR('Ingreso de Datos'!D151&lt;&gt;"",'Ingreso de Datos'!E151&lt;&gt;""),VALUE('Ingreso de Datos'!D151&amp;","&amp;'Ingreso de Datos'!E151),"")</f>
        <v/>
      </c>
      <c r="Q15" s="21"/>
    </row>
    <row r="16" spans="1:19" x14ac:dyDescent="0.25">
      <c r="C16" t="s">
        <v>114</v>
      </c>
      <c r="E16" s="11" t="e">
        <f>VLOOKUP('Ingreso de Datos'!E22,Auxiliar_Listas!$F$22:$G$26,2,0)</f>
        <v>#N/A</v>
      </c>
      <c r="F16" s="11" t="e">
        <f>VLOOKUP('Ingreso de Datos'!F22,Auxiliar_Listas!$C$21:$D$33,2,0)</f>
        <v>#N/A</v>
      </c>
      <c r="H16" s="11" t="s">
        <v>114</v>
      </c>
      <c r="J16" s="11" t="e">
        <f>VLOOKUP('Ingreso de Datos'!C46,Auxiliar_Listas!$C$76:$D$119,2,0)</f>
        <v>#N/A</v>
      </c>
      <c r="K16" s="11" t="e">
        <f>IF(Auxiliar_Formulas!J16=Auxiliar_Listas!$D$102,'Ingreso de Datos'!F46,TEXT('Ingreso de Datos'!F46,"00000000000000000000"))</f>
        <v>#N/A</v>
      </c>
      <c r="L16" s="11" t="e">
        <f t="shared" si="0"/>
        <v>#N/A</v>
      </c>
      <c r="N16" s="11" t="s">
        <v>350</v>
      </c>
      <c r="O16" s="11"/>
      <c r="P16" s="11" t="str">
        <f>IF(OR('Ingreso de Datos'!D152&lt;&gt;"",'Ingreso de Datos'!E152&lt;&gt;""),VALUE('Ingreso de Datos'!D152&amp;","&amp;'Ingreso de Datos'!E152),"")</f>
        <v/>
      </c>
      <c r="Q16" s="2">
        <v>1</v>
      </c>
      <c r="R16" t="s">
        <v>371</v>
      </c>
    </row>
    <row r="17" spans="3:18" x14ac:dyDescent="0.25">
      <c r="C17" t="s">
        <v>115</v>
      </c>
      <c r="E17" s="11" t="e">
        <f>VLOOKUP('Ingreso de Datos'!E23,Auxiliar_Listas!$F$22:$G$26,2,0)</f>
        <v>#N/A</v>
      </c>
      <c r="F17" s="11" t="e">
        <f>VLOOKUP('Ingreso de Datos'!F23,Auxiliar_Listas!$C$21:$D$33,2,0)</f>
        <v>#N/A</v>
      </c>
      <c r="H17" s="11" t="s">
        <v>115</v>
      </c>
      <c r="J17" s="11" t="e">
        <f>VLOOKUP('Ingreso de Datos'!C47,Auxiliar_Listas!$C$76:$D$119,2,0)</f>
        <v>#N/A</v>
      </c>
      <c r="K17" s="11" t="e">
        <f>IF(Auxiliar_Formulas!J17=Auxiliar_Listas!$D$102,'Ingreso de Datos'!F47,TEXT('Ingreso de Datos'!F47,"00000000000000000000"))</f>
        <v>#N/A</v>
      </c>
      <c r="L17" s="11" t="e">
        <f t="shared" si="0"/>
        <v>#N/A</v>
      </c>
      <c r="N17" s="11" t="s">
        <v>351</v>
      </c>
      <c r="O17" s="11"/>
      <c r="P17" s="11" t="str">
        <f>IF(OR('Ingreso de Datos'!D153&lt;&gt;"",'Ingreso de Datos'!E153&lt;&gt;""),VALUE('Ingreso de Datos'!D153&amp;","&amp;'Ingreso de Datos'!E153),"")</f>
        <v/>
      </c>
      <c r="Q17" s="2">
        <v>2</v>
      </c>
      <c r="R17" s="11" t="s">
        <v>372</v>
      </c>
    </row>
    <row r="18" spans="3:18" x14ac:dyDescent="0.25">
      <c r="C18" t="s">
        <v>116</v>
      </c>
      <c r="E18" s="11" t="e">
        <f>VLOOKUP('Ingreso de Datos'!E24,Auxiliar_Listas!$F$22:$G$26,2,0)</f>
        <v>#N/A</v>
      </c>
      <c r="F18" s="11" t="e">
        <f>VLOOKUP('Ingreso de Datos'!F24,Auxiliar_Listas!$C$21:$D$33,2,0)</f>
        <v>#N/A</v>
      </c>
      <c r="H18" s="11" t="s">
        <v>116</v>
      </c>
      <c r="J18" s="11" t="e">
        <f>VLOOKUP('Ingreso de Datos'!C48,Auxiliar_Listas!$C$76:$D$119,2,0)</f>
        <v>#N/A</v>
      </c>
      <c r="K18" s="11" t="e">
        <f>IF(Auxiliar_Formulas!J18=Auxiliar_Listas!$D$102,'Ingreso de Datos'!F48,TEXT('Ingreso de Datos'!F48,"00000000000000000000"))</f>
        <v>#N/A</v>
      </c>
      <c r="L18" s="11" t="e">
        <f t="shared" si="0"/>
        <v>#N/A</v>
      </c>
      <c r="N18" s="11" t="s">
        <v>352</v>
      </c>
      <c r="O18" s="11"/>
      <c r="P18" s="11" t="str">
        <f>IF(OR('Ingreso de Datos'!D154&lt;&gt;"",'Ingreso de Datos'!E154&lt;&gt;""),VALUE('Ingreso de Datos'!D154&amp;","&amp;'Ingreso de Datos'!E154),"")</f>
        <v/>
      </c>
      <c r="Q18" s="2">
        <v>3</v>
      </c>
      <c r="R18" s="11" t="s">
        <v>373</v>
      </c>
    </row>
    <row r="19" spans="3:18" x14ac:dyDescent="0.25">
      <c r="C19" t="s">
        <v>117</v>
      </c>
      <c r="E19" s="11" t="e">
        <f>VLOOKUP('Ingreso de Datos'!E25,Auxiliar_Listas!$F$22:$G$26,2,0)</f>
        <v>#N/A</v>
      </c>
      <c r="F19" s="11" t="e">
        <f>VLOOKUP('Ingreso de Datos'!F25,Auxiliar_Listas!$C$21:$D$33,2,0)</f>
        <v>#N/A</v>
      </c>
      <c r="H19" s="11" t="s">
        <v>117</v>
      </c>
      <c r="J19" s="11" t="e">
        <f>VLOOKUP('Ingreso de Datos'!C49,Auxiliar_Listas!$C$76:$D$119,2,0)</f>
        <v>#N/A</v>
      </c>
      <c r="K19" s="11" t="e">
        <f>IF(Auxiliar_Formulas!J19=Auxiliar_Listas!$D$102,'Ingreso de Datos'!F49,TEXT('Ingreso de Datos'!F49,"00000000000000000000"))</f>
        <v>#N/A</v>
      </c>
      <c r="L19" s="11" t="e">
        <f t="shared" si="0"/>
        <v>#N/A</v>
      </c>
      <c r="N19" s="11" t="s">
        <v>353</v>
      </c>
      <c r="O19" s="11"/>
      <c r="P19" s="11" t="str">
        <f>IF(OR('Ingreso de Datos'!D155&lt;&gt;"",'Ingreso de Datos'!E155&lt;&gt;""),VALUE('Ingreso de Datos'!D155&amp;","&amp;'Ingreso de Datos'!E155),"")</f>
        <v/>
      </c>
      <c r="Q19" s="21"/>
    </row>
    <row r="20" spans="3:18" x14ac:dyDescent="0.25">
      <c r="C20" t="s">
        <v>118</v>
      </c>
      <c r="E20" s="11" t="e">
        <f>VLOOKUP('Ingreso de Datos'!E26,Auxiliar_Listas!$F$22:$G$26,2,0)</f>
        <v>#N/A</v>
      </c>
      <c r="F20" s="11" t="e">
        <f>VLOOKUP('Ingreso de Datos'!F26,Auxiliar_Listas!$C$21:$D$33,2,0)</f>
        <v>#N/A</v>
      </c>
      <c r="H20" s="11" t="s">
        <v>118</v>
      </c>
      <c r="J20" s="11" t="e">
        <f>VLOOKUP('Ingreso de Datos'!C50,Auxiliar_Listas!$C$76:$D$119,2,0)</f>
        <v>#N/A</v>
      </c>
      <c r="K20" s="11" t="e">
        <f>IF(Auxiliar_Formulas!J20=Auxiliar_Listas!$D$102,'Ingreso de Datos'!F50,TEXT('Ingreso de Datos'!F50,"00000000000000000000"))</f>
        <v>#N/A</v>
      </c>
      <c r="L20" s="11" t="e">
        <f t="shared" si="0"/>
        <v>#N/A</v>
      </c>
      <c r="N20" s="11" t="s">
        <v>354</v>
      </c>
      <c r="O20" s="11"/>
      <c r="P20" s="11" t="str">
        <f>IF(OR('Ingreso de Datos'!D156&lt;&gt;"",'Ingreso de Datos'!E156&lt;&gt;""),VALUE('Ingreso de Datos'!D156&amp;","&amp;'Ingreso de Datos'!E156),"")</f>
        <v/>
      </c>
      <c r="Q20" s="21"/>
    </row>
    <row r="21" spans="3:18" x14ac:dyDescent="0.25">
      <c r="C21" t="s">
        <v>119</v>
      </c>
      <c r="E21" s="11" t="e">
        <f>VLOOKUP('Ingreso de Datos'!E27,Auxiliar_Listas!$F$22:$G$26,2,0)</f>
        <v>#N/A</v>
      </c>
      <c r="F21" s="11" t="e">
        <f>VLOOKUP('Ingreso de Datos'!F27,Auxiliar_Listas!$C$21:$D$33,2,0)</f>
        <v>#N/A</v>
      </c>
      <c r="H21" s="11" t="s">
        <v>119</v>
      </c>
      <c r="J21" s="11" t="e">
        <f>VLOOKUP('Ingreso de Datos'!C51,Auxiliar_Listas!$C$76:$D$119,2,0)</f>
        <v>#N/A</v>
      </c>
      <c r="K21" s="11" t="e">
        <f>IF(Auxiliar_Formulas!J21=Auxiliar_Listas!$D$102,'Ingreso de Datos'!F51,TEXT('Ingreso de Datos'!F51,"00000000000000000000"))</f>
        <v>#N/A</v>
      </c>
      <c r="L21" s="11" t="e">
        <f t="shared" si="0"/>
        <v>#N/A</v>
      </c>
      <c r="N21" s="11" t="s">
        <v>355</v>
      </c>
      <c r="O21" s="11"/>
      <c r="P21" s="11" t="str">
        <f>IF(OR('Ingreso de Datos'!D157&lt;&gt;"",'Ingreso de Datos'!E157&lt;&gt;""),VALUE('Ingreso de Datos'!D157&amp;","&amp;'Ingreso de Datos'!E157),"")</f>
        <v/>
      </c>
      <c r="Q21" s="21"/>
    </row>
    <row r="22" spans="3:18" x14ac:dyDescent="0.25">
      <c r="C22" t="s">
        <v>120</v>
      </c>
      <c r="E22" s="11" t="e">
        <f>VLOOKUP('Ingreso de Datos'!E28,Auxiliar_Listas!$F$22:$G$26,2,0)</f>
        <v>#N/A</v>
      </c>
      <c r="F22" s="11" t="e">
        <f>VLOOKUP('Ingreso de Datos'!F28,Auxiliar_Listas!$C$21:$D$33,2,0)</f>
        <v>#N/A</v>
      </c>
      <c r="H22" s="11" t="s">
        <v>120</v>
      </c>
      <c r="J22" s="11" t="e">
        <f>VLOOKUP('Ingreso de Datos'!C52,Auxiliar_Listas!$C$76:$D$119,2,0)</f>
        <v>#N/A</v>
      </c>
      <c r="K22" s="11" t="e">
        <f>IF(Auxiliar_Formulas!J22=Auxiliar_Listas!$D$102,'Ingreso de Datos'!F52,TEXT('Ingreso de Datos'!F52,"00000000000000000000"))</f>
        <v>#N/A</v>
      </c>
      <c r="L22" s="11" t="e">
        <f t="shared" si="0"/>
        <v>#N/A</v>
      </c>
      <c r="N22" s="11" t="s">
        <v>356</v>
      </c>
      <c r="O22" s="11"/>
      <c r="P22" s="11" t="str">
        <f>IF(OR('Ingreso de Datos'!D158&lt;&gt;"",'Ingreso de Datos'!E158&lt;&gt;""),VALUE('Ingreso de Datos'!D158&amp;","&amp;'Ingreso de Datos'!E158),"")</f>
        <v/>
      </c>
      <c r="Q22" s="21"/>
    </row>
    <row r="23" spans="3:18" x14ac:dyDescent="0.25">
      <c r="C23" t="s">
        <v>121</v>
      </c>
      <c r="E23" s="11" t="e">
        <f>VLOOKUP('Ingreso de Datos'!E29,Auxiliar_Listas!$F$22:$G$26,2,0)</f>
        <v>#N/A</v>
      </c>
      <c r="F23" s="11" t="e">
        <f>VLOOKUP('Ingreso de Datos'!F29,Auxiliar_Listas!$C$21:$D$33,2,0)</f>
        <v>#N/A</v>
      </c>
      <c r="H23" s="11" t="s">
        <v>121</v>
      </c>
      <c r="J23" s="11" t="e">
        <f>VLOOKUP('Ingreso de Datos'!C53,Auxiliar_Listas!$C$76:$D$119,2,0)</f>
        <v>#N/A</v>
      </c>
      <c r="K23" s="11" t="e">
        <f>IF(Auxiliar_Formulas!J23=Auxiliar_Listas!$D$102,'Ingreso de Datos'!F53,TEXT('Ingreso de Datos'!F53,"00000000000000000000"))</f>
        <v>#N/A</v>
      </c>
      <c r="L23" s="11" t="e">
        <f t="shared" si="0"/>
        <v>#N/A</v>
      </c>
      <c r="N23" s="11" t="s">
        <v>357</v>
      </c>
      <c r="O23" s="11"/>
      <c r="P23" s="11" t="str">
        <f>IF(OR('Ingreso de Datos'!D159&lt;&gt;"",'Ingreso de Datos'!E159&lt;&gt;""),VALUE('Ingreso de Datos'!D159&amp;","&amp;'Ingreso de Datos'!E159),"")</f>
        <v/>
      </c>
      <c r="Q23" s="21"/>
    </row>
    <row r="24" spans="3:18" x14ac:dyDescent="0.25">
      <c r="C24" s="11" t="s">
        <v>230</v>
      </c>
      <c r="E24" s="11" t="e">
        <f>VLOOKUP('Ingreso de Datos'!E30,Auxiliar_Listas!$F$22:$G$26,2,0)</f>
        <v>#N/A</v>
      </c>
      <c r="F24" s="11" t="e">
        <f>VLOOKUP('Ingreso de Datos'!F30,Auxiliar_Listas!$C$21:$D$33,2,0)</f>
        <v>#N/A</v>
      </c>
      <c r="H24" s="11" t="s">
        <v>230</v>
      </c>
      <c r="J24" s="11" t="e">
        <f>VLOOKUP('Ingreso de Datos'!C54,Auxiliar_Listas!$C$76:$D$119,2,0)</f>
        <v>#N/A</v>
      </c>
      <c r="K24" s="11" t="e">
        <f>IF(Auxiliar_Formulas!J24=Auxiliar_Listas!$D$102,'Ingreso de Datos'!F54,TEXT('Ingreso de Datos'!F54,"00000000000000000000"))</f>
        <v>#N/A</v>
      </c>
      <c r="L24" s="11" t="e">
        <f t="shared" si="0"/>
        <v>#N/A</v>
      </c>
      <c r="N24" s="11" t="s">
        <v>358</v>
      </c>
      <c r="O24" s="11"/>
      <c r="P24" s="11" t="str">
        <f>IF(OR('Ingreso de Datos'!D160&lt;&gt;"",'Ingreso de Datos'!E160&lt;&gt;""),VALUE('Ingreso de Datos'!D160&amp;","&amp;'Ingreso de Datos'!E160),"")</f>
        <v/>
      </c>
      <c r="Q24" s="21"/>
    </row>
    <row r="25" spans="3:18" x14ac:dyDescent="0.25">
      <c r="C25" s="11" t="s">
        <v>231</v>
      </c>
      <c r="E25" s="11" t="e">
        <f>VLOOKUP('Ingreso de Datos'!E31,Auxiliar_Listas!$F$22:$G$26,2,0)</f>
        <v>#N/A</v>
      </c>
      <c r="F25" s="11" t="e">
        <f>VLOOKUP('Ingreso de Datos'!F31,Auxiliar_Listas!$C$21:$D$33,2,0)</f>
        <v>#N/A</v>
      </c>
      <c r="H25" s="11" t="s">
        <v>231</v>
      </c>
      <c r="J25" s="11" t="e">
        <f>VLOOKUP('Ingreso de Datos'!C55,Auxiliar_Listas!$C$76:$D$119,2,0)</f>
        <v>#N/A</v>
      </c>
      <c r="K25" s="11" t="e">
        <f>IF(Auxiliar_Formulas!J25=Auxiliar_Listas!$D$102,'Ingreso de Datos'!F55,TEXT('Ingreso de Datos'!F55,"00000000000000000000"))</f>
        <v>#N/A</v>
      </c>
      <c r="L25" s="11" t="e">
        <f t="shared" si="0"/>
        <v>#N/A</v>
      </c>
      <c r="N25" s="11" t="s">
        <v>359</v>
      </c>
      <c r="O25" s="11"/>
      <c r="P25" s="11" t="str">
        <f>IF(OR('Ingreso de Datos'!D161&lt;&gt;"",'Ingreso de Datos'!E161&lt;&gt;""),VALUE('Ingreso de Datos'!D161&amp;","&amp;'Ingreso de Datos'!E161),"")</f>
        <v/>
      </c>
      <c r="Q25" s="21"/>
    </row>
    <row r="26" spans="3:18" x14ac:dyDescent="0.25">
      <c r="C26" s="11" t="s">
        <v>232</v>
      </c>
      <c r="E26" s="11" t="e">
        <f>VLOOKUP('Ingreso de Datos'!E32,Auxiliar_Listas!$F$22:$G$26,2,0)</f>
        <v>#N/A</v>
      </c>
      <c r="F26" s="11" t="e">
        <f>VLOOKUP('Ingreso de Datos'!F32,Auxiliar_Listas!$C$21:$D$33,2,0)</f>
        <v>#N/A</v>
      </c>
      <c r="H26" s="11" t="s">
        <v>232</v>
      </c>
      <c r="J26" s="11" t="e">
        <f>VLOOKUP('Ingreso de Datos'!C56,Auxiliar_Listas!$C$76:$D$119,2,0)</f>
        <v>#N/A</v>
      </c>
      <c r="K26" s="11" t="e">
        <f>IF(Auxiliar_Formulas!J26=Auxiliar_Listas!$D$102,'Ingreso de Datos'!F56,TEXT('Ingreso de Datos'!F56,"00000000000000000000"))</f>
        <v>#N/A</v>
      </c>
      <c r="L26" s="11" t="e">
        <f t="shared" si="0"/>
        <v>#N/A</v>
      </c>
      <c r="N26" s="11" t="s">
        <v>360</v>
      </c>
      <c r="O26" s="11"/>
      <c r="P26" s="11" t="str">
        <f>IF(OR('Ingreso de Datos'!D162&lt;&gt;"",'Ingreso de Datos'!E162&lt;&gt;""),VALUE('Ingreso de Datos'!D162&amp;","&amp;'Ingreso de Datos'!E162),"")</f>
        <v/>
      </c>
      <c r="Q26" s="21"/>
    </row>
    <row r="27" spans="3:18" x14ac:dyDescent="0.25">
      <c r="C27" s="11" t="s">
        <v>233</v>
      </c>
      <c r="E27" s="11" t="e">
        <f>VLOOKUP('Ingreso de Datos'!E33,Auxiliar_Listas!$F$22:$G$26,2,0)</f>
        <v>#N/A</v>
      </c>
      <c r="F27" s="11" t="e">
        <f>VLOOKUP('Ingreso de Datos'!F33,Auxiliar_Listas!$C$21:$D$33,2,0)</f>
        <v>#N/A</v>
      </c>
      <c r="H27" s="11" t="s">
        <v>233</v>
      </c>
      <c r="J27" s="11" t="e">
        <f>VLOOKUP('Ingreso de Datos'!C57,Auxiliar_Listas!$C$76:$D$119,2,0)</f>
        <v>#N/A</v>
      </c>
      <c r="K27" s="11" t="e">
        <f>IF(Auxiliar_Formulas!J27=Auxiliar_Listas!$D$102,'Ingreso de Datos'!F57,TEXT('Ingreso de Datos'!F57,"00000000000000000000"))</f>
        <v>#N/A</v>
      </c>
      <c r="L27" s="11" t="e">
        <f t="shared" si="0"/>
        <v>#N/A</v>
      </c>
      <c r="N27" s="11" t="s">
        <v>361</v>
      </c>
      <c r="O27" s="11"/>
      <c r="P27" s="11" t="str">
        <f>IF(OR('Ingreso de Datos'!D163&lt;&gt;"",'Ingreso de Datos'!E163&lt;&gt;""),VALUE('Ingreso de Datos'!D163&amp;","&amp;'Ingreso de Datos'!E163),"")</f>
        <v/>
      </c>
      <c r="Q27" s="21"/>
    </row>
    <row r="28" spans="3:18" x14ac:dyDescent="0.25">
      <c r="C28" s="11" t="s">
        <v>234</v>
      </c>
      <c r="E28" s="11" t="e">
        <f>VLOOKUP('Ingreso de Datos'!E34,Auxiliar_Listas!$F$22:$G$26,2,0)</f>
        <v>#N/A</v>
      </c>
      <c r="F28" s="11" t="e">
        <f>VLOOKUP('Ingreso de Datos'!F34,Auxiliar_Listas!$C$21:$D$33,2,0)</f>
        <v>#N/A</v>
      </c>
      <c r="H28" s="11" t="s">
        <v>234</v>
      </c>
      <c r="J28" s="11" t="e">
        <f>VLOOKUP('Ingreso de Datos'!C58,Auxiliar_Listas!$C$76:$D$119,2,0)</f>
        <v>#N/A</v>
      </c>
      <c r="K28" s="11" t="e">
        <f>IF(Auxiliar_Formulas!J28=Auxiliar_Listas!$D$102,'Ingreso de Datos'!F58,TEXT('Ingreso de Datos'!F58,"00000000000000000000"))</f>
        <v>#N/A</v>
      </c>
      <c r="L28" s="11" t="e">
        <f t="shared" si="0"/>
        <v>#N/A</v>
      </c>
      <c r="N28" s="11" t="s">
        <v>362</v>
      </c>
      <c r="O28" s="11"/>
      <c r="P28" s="11" t="str">
        <f>IF(OR('Ingreso de Datos'!D164&lt;&gt;"",'Ingreso de Datos'!E164&lt;&gt;""),VALUE('Ingreso de Datos'!D164&amp;","&amp;'Ingreso de Datos'!E164),"")</f>
        <v/>
      </c>
      <c r="Q28" s="21"/>
    </row>
    <row r="29" spans="3:18" x14ac:dyDescent="0.25">
      <c r="C29" s="11" t="s">
        <v>235</v>
      </c>
      <c r="E29" s="11" t="e">
        <f>VLOOKUP('Ingreso de Datos'!E35,Auxiliar_Listas!$F$22:$G$26,2,0)</f>
        <v>#N/A</v>
      </c>
      <c r="F29" s="11" t="e">
        <f>VLOOKUP('Ingreso de Datos'!F35,Auxiliar_Listas!$C$21:$D$33,2,0)</f>
        <v>#N/A</v>
      </c>
      <c r="H29" s="11" t="s">
        <v>235</v>
      </c>
      <c r="J29" s="11" t="e">
        <f>VLOOKUP('Ingreso de Datos'!C59,Auxiliar_Listas!$C$76:$D$119,2,0)</f>
        <v>#N/A</v>
      </c>
      <c r="K29" s="11" t="e">
        <f>IF(Auxiliar_Formulas!J29=Auxiliar_Listas!$D$102,'Ingreso de Datos'!F59,TEXT('Ingreso de Datos'!F59,"00000000000000000000"))</f>
        <v>#N/A</v>
      </c>
      <c r="L29" s="11" t="e">
        <f t="shared" si="0"/>
        <v>#N/A</v>
      </c>
      <c r="N29" s="11" t="s">
        <v>363</v>
      </c>
      <c r="O29" s="11"/>
      <c r="P29" s="11" t="str">
        <f>IF(OR('Ingreso de Datos'!D165&lt;&gt;"",'Ingreso de Datos'!E165&lt;&gt;""),VALUE('Ingreso de Datos'!D165&amp;","&amp;'Ingreso de Datos'!E165),"")</f>
        <v/>
      </c>
      <c r="Q29" s="21"/>
    </row>
    <row r="30" spans="3:18" x14ac:dyDescent="0.25">
      <c r="C30" s="11" t="s">
        <v>236</v>
      </c>
      <c r="E30" s="11" t="e">
        <f>VLOOKUP('Ingreso de Datos'!E36,Auxiliar_Listas!$F$22:$G$26,2,0)</f>
        <v>#N/A</v>
      </c>
      <c r="F30" s="11" t="e">
        <f>VLOOKUP('Ingreso de Datos'!F36,Auxiliar_Listas!$C$21:$D$33,2,0)</f>
        <v>#N/A</v>
      </c>
      <c r="H30" s="11" t="s">
        <v>236</v>
      </c>
      <c r="J30" s="11" t="e">
        <f>VLOOKUP('Ingreso de Datos'!C60,Auxiliar_Listas!$C$76:$D$119,2,0)</f>
        <v>#N/A</v>
      </c>
      <c r="K30" s="11" t="e">
        <f>IF(Auxiliar_Formulas!J30=Auxiliar_Listas!$D$102,'Ingreso de Datos'!F60,TEXT('Ingreso de Datos'!F60,"00000000000000000000"))</f>
        <v>#N/A</v>
      </c>
      <c r="L30" s="11" t="e">
        <f t="shared" si="0"/>
        <v>#N/A</v>
      </c>
      <c r="N30" s="11" t="s">
        <v>364</v>
      </c>
      <c r="O30" s="11"/>
      <c r="P30" s="11" t="str">
        <f>IF(OR('Ingreso de Datos'!D166&lt;&gt;"",'Ingreso de Datos'!E166&lt;&gt;""),VALUE('Ingreso de Datos'!D166&amp;","&amp;'Ingreso de Datos'!E166),"")</f>
        <v/>
      </c>
      <c r="Q30" s="21"/>
    </row>
    <row r="31" spans="3:18" x14ac:dyDescent="0.25">
      <c r="C31" s="11" t="s">
        <v>237</v>
      </c>
      <c r="E31" s="11" t="e">
        <f>VLOOKUP('Ingreso de Datos'!E37,Auxiliar_Listas!$F$22:$G$26,2,0)</f>
        <v>#N/A</v>
      </c>
      <c r="F31" s="11" t="e">
        <f>VLOOKUP('Ingreso de Datos'!F37,Auxiliar_Listas!$C$21:$D$33,2,0)</f>
        <v>#N/A</v>
      </c>
      <c r="H31" s="11" t="s">
        <v>237</v>
      </c>
      <c r="J31" s="11" t="e">
        <f>VLOOKUP('Ingreso de Datos'!C61,Auxiliar_Listas!$C$76:$D$119,2,0)</f>
        <v>#N/A</v>
      </c>
      <c r="K31" s="11" t="e">
        <f>IF(Auxiliar_Formulas!J31=Auxiliar_Listas!$D$102,'Ingreso de Datos'!F61,TEXT('Ingreso de Datos'!F61,"00000000000000000000"))</f>
        <v>#N/A</v>
      </c>
      <c r="L31" s="11" t="e">
        <f t="shared" si="0"/>
        <v>#N/A</v>
      </c>
      <c r="N31" s="11" t="s">
        <v>365</v>
      </c>
      <c r="O31" s="11"/>
      <c r="P31" s="11" t="str">
        <f>IF(OR('Ingreso de Datos'!D167&lt;&gt;"",'Ingreso de Datos'!E167&lt;&gt;""),VALUE('Ingreso de Datos'!D167&amp;","&amp;'Ingreso de Datos'!E167),"")</f>
        <v/>
      </c>
      <c r="Q31" s="21"/>
    </row>
    <row r="32" spans="3:18" x14ac:dyDescent="0.25">
      <c r="C32" s="11" t="s">
        <v>238</v>
      </c>
      <c r="E32" s="11" t="e">
        <f>VLOOKUP('Ingreso de Datos'!E38,Auxiliar_Listas!$F$22:$G$26,2,0)</f>
        <v>#N/A</v>
      </c>
      <c r="F32" s="11" t="e">
        <f>VLOOKUP('Ingreso de Datos'!F38,Auxiliar_Listas!$C$21:$D$33,2,0)</f>
        <v>#N/A</v>
      </c>
      <c r="H32" s="11" t="s">
        <v>238</v>
      </c>
      <c r="J32" s="11" t="e">
        <f>VLOOKUP('Ingreso de Datos'!C62,Auxiliar_Listas!$C$76:$D$119,2,0)</f>
        <v>#N/A</v>
      </c>
      <c r="K32" s="11" t="e">
        <f>IF(Auxiliar_Formulas!J32=Auxiliar_Listas!$D$102,'Ingreso de Datos'!F62,TEXT('Ingreso de Datos'!F62,"00000000000000000000"))</f>
        <v>#N/A</v>
      </c>
      <c r="L32" s="11" t="e">
        <f t="shared" si="0"/>
        <v>#N/A</v>
      </c>
      <c r="N32" s="11"/>
      <c r="P32" s="11"/>
    </row>
    <row r="33" spans="3:16" x14ac:dyDescent="0.25">
      <c r="C33" s="11" t="s">
        <v>239</v>
      </c>
      <c r="E33" s="11" t="e">
        <f>VLOOKUP('Ingreso de Datos'!E39,Auxiliar_Listas!$F$22:$G$26,2,0)</f>
        <v>#N/A</v>
      </c>
      <c r="F33" s="11" t="e">
        <f>VLOOKUP('Ingreso de Datos'!F39,Auxiliar_Listas!$C$21:$D$33,2,0)</f>
        <v>#N/A</v>
      </c>
      <c r="H33" s="11" t="s">
        <v>239</v>
      </c>
      <c r="J33" s="11" t="e">
        <f>VLOOKUP('Ingreso de Datos'!C63,Auxiliar_Listas!$C$76:$D$119,2,0)</f>
        <v>#N/A</v>
      </c>
      <c r="K33" s="11" t="e">
        <f>IF(Auxiliar_Formulas!J33=Auxiliar_Listas!$D$102,'Ingreso de Datos'!F63,TEXT('Ingreso de Datos'!F63,"00000000000000000000"))</f>
        <v>#N/A</v>
      </c>
      <c r="L33" s="11" t="e">
        <f t="shared" si="0"/>
        <v>#N/A</v>
      </c>
      <c r="N33" s="11"/>
      <c r="P33" s="11"/>
    </row>
    <row r="34" spans="3:16" x14ac:dyDescent="0.25">
      <c r="C34" s="11" t="s">
        <v>240</v>
      </c>
      <c r="E34" s="11" t="e">
        <f>VLOOKUP('Ingreso de Datos'!E40,Auxiliar_Listas!$F$22:$G$26,2,0)</f>
        <v>#N/A</v>
      </c>
      <c r="F34" s="11" t="e">
        <f>VLOOKUP('Ingreso de Datos'!F40,Auxiliar_Listas!$C$21:$D$33,2,0)</f>
        <v>#N/A</v>
      </c>
      <c r="H34" s="11" t="s">
        <v>240</v>
      </c>
      <c r="J34" s="11" t="e">
        <f>VLOOKUP('Ingreso de Datos'!C64,Auxiliar_Listas!$C$76:$D$119,2,0)</f>
        <v>#N/A</v>
      </c>
      <c r="K34" s="11" t="e">
        <f>IF(Auxiliar_Formulas!J34=Auxiliar_Listas!$D$102,'Ingreso de Datos'!F64,TEXT('Ingreso de Datos'!F64,"00000000000000000000"))</f>
        <v>#N/A</v>
      </c>
      <c r="L34" s="11" t="e">
        <f t="shared" si="0"/>
        <v>#N/A</v>
      </c>
      <c r="N34" s="11"/>
      <c r="P34" s="11"/>
    </row>
    <row r="35" spans="3:16" x14ac:dyDescent="0.25">
      <c r="C35" s="11" t="s">
        <v>241</v>
      </c>
      <c r="E35" s="11" t="e">
        <f>VLOOKUP('Ingreso de Datos'!E41,Auxiliar_Listas!$F$22:$G$26,2,0)</f>
        <v>#N/A</v>
      </c>
      <c r="F35" s="11" t="e">
        <f>VLOOKUP('Ingreso de Datos'!F41,Auxiliar_Listas!$C$21:$D$33,2,0)</f>
        <v>#N/A</v>
      </c>
      <c r="H35" s="11" t="s">
        <v>241</v>
      </c>
      <c r="J35" s="11" t="e">
        <f>VLOOKUP('Ingreso de Datos'!C65,Auxiliar_Listas!$C$76:$D$119,2,0)</f>
        <v>#N/A</v>
      </c>
      <c r="K35" s="11" t="e">
        <f>IF(Auxiliar_Formulas!J35=Auxiliar_Listas!$D$102,'Ingreso de Datos'!F65,TEXT('Ingreso de Datos'!F65,"00000000000000000000"))</f>
        <v>#N/A</v>
      </c>
      <c r="L35" s="11" t="e">
        <f t="shared" si="0"/>
        <v>#N/A</v>
      </c>
      <c r="N35" s="11"/>
      <c r="P35" s="11"/>
    </row>
    <row r="36" spans="3:16" x14ac:dyDescent="0.25">
      <c r="C36" s="11" t="s">
        <v>242</v>
      </c>
      <c r="E36" s="11" t="e">
        <f>VLOOKUP('Ingreso de Datos'!E42,Auxiliar_Listas!$F$22:$G$26,2,0)</f>
        <v>#N/A</v>
      </c>
      <c r="F36" s="11" t="e">
        <f>VLOOKUP('Ingreso de Datos'!F42,Auxiliar_Listas!$C$21:$D$33,2,0)</f>
        <v>#N/A</v>
      </c>
      <c r="H36" s="11" t="s">
        <v>242</v>
      </c>
      <c r="J36" s="11" t="e">
        <f>VLOOKUP('Ingreso de Datos'!C66,Auxiliar_Listas!$C$76:$D$119,2,0)</f>
        <v>#N/A</v>
      </c>
      <c r="K36" s="11" t="e">
        <f>IF(Auxiliar_Formulas!J36=Auxiliar_Listas!$D$102,'Ingreso de Datos'!F66,TEXT('Ingreso de Datos'!F66,"00000000000000000000"))</f>
        <v>#N/A</v>
      </c>
      <c r="L36" s="11" t="e">
        <f t="shared" si="0"/>
        <v>#N/A</v>
      </c>
      <c r="N36" s="11"/>
      <c r="P36" s="11"/>
    </row>
    <row r="37" spans="3:16" x14ac:dyDescent="0.25">
      <c r="C37" s="11" t="s">
        <v>243</v>
      </c>
      <c r="E37" s="11" t="e">
        <f>VLOOKUP('Ingreso de Datos'!E43,Auxiliar_Listas!$F$22:$G$26,2,0)</f>
        <v>#N/A</v>
      </c>
      <c r="F37" s="11" t="e">
        <f>VLOOKUP('Ingreso de Datos'!F43,Auxiliar_Listas!$C$21:$D$33,2,0)</f>
        <v>#N/A</v>
      </c>
      <c r="H37" s="11" t="s">
        <v>243</v>
      </c>
      <c r="J37" s="11" t="e">
        <f>VLOOKUP('Ingreso de Datos'!C67,Auxiliar_Listas!$C$76:$D$119,2,0)</f>
        <v>#N/A</v>
      </c>
      <c r="K37" s="11" t="e">
        <f>IF(Auxiliar_Formulas!J37=Auxiliar_Listas!$D$102,'Ingreso de Datos'!F67,TEXT('Ingreso de Datos'!F67,"00000000000000000000"))</f>
        <v>#N/A</v>
      </c>
      <c r="L37" s="11" t="e">
        <f t="shared" si="0"/>
        <v>#N/A</v>
      </c>
      <c r="N37" s="11"/>
      <c r="P37" s="11"/>
    </row>
    <row r="38" spans="3:16" x14ac:dyDescent="0.25">
      <c r="C38" s="11" t="s">
        <v>244</v>
      </c>
      <c r="E38" s="11" t="e">
        <f>VLOOKUP('Ingreso de Datos'!E44,Auxiliar_Listas!$F$22:$G$26,2,0)</f>
        <v>#N/A</v>
      </c>
      <c r="F38" s="11" t="e">
        <f>VLOOKUP('Ingreso de Datos'!F44,Auxiliar_Listas!$C$21:$D$33,2,0)</f>
        <v>#N/A</v>
      </c>
      <c r="H38" s="11" t="s">
        <v>244</v>
      </c>
      <c r="J38" s="11" t="e">
        <f>VLOOKUP('Ingreso de Datos'!C68,Auxiliar_Listas!$C$76:$D$119,2,0)</f>
        <v>#N/A</v>
      </c>
      <c r="K38" s="11" t="e">
        <f>IF(Auxiliar_Formulas!J38=Auxiliar_Listas!$D$102,'Ingreso de Datos'!F68,TEXT('Ingreso de Datos'!F68,"00000000000000000000"))</f>
        <v>#N/A</v>
      </c>
      <c r="L38" s="11" t="e">
        <f t="shared" si="0"/>
        <v>#N/A</v>
      </c>
      <c r="N38" s="11"/>
      <c r="P38" s="11"/>
    </row>
    <row r="39" spans="3:16" x14ac:dyDescent="0.25">
      <c r="C39" s="11" t="s">
        <v>245</v>
      </c>
      <c r="E39" s="11" t="e">
        <f>VLOOKUP('Ingreso de Datos'!E45,Auxiliar_Listas!$F$22:$G$26,2,0)</f>
        <v>#N/A</v>
      </c>
      <c r="F39" s="11" t="e">
        <f>VLOOKUP('Ingreso de Datos'!F45,Auxiliar_Listas!$C$21:$D$33,2,0)</f>
        <v>#N/A</v>
      </c>
      <c r="H39" s="11" t="s">
        <v>245</v>
      </c>
      <c r="J39" s="11" t="e">
        <f>VLOOKUP('Ingreso de Datos'!C69,Auxiliar_Listas!$C$76:$D$119,2,0)</f>
        <v>#N/A</v>
      </c>
      <c r="K39" s="11" t="e">
        <f>IF(Auxiliar_Formulas!J39=Auxiliar_Listas!$D$102,'Ingreso de Datos'!F69,TEXT('Ingreso de Datos'!F69,"00000000000000000000"))</f>
        <v>#N/A</v>
      </c>
      <c r="L39" s="11" t="e">
        <f t="shared" si="0"/>
        <v>#N/A</v>
      </c>
      <c r="N39" s="11"/>
      <c r="P39" s="11"/>
    </row>
    <row r="40" spans="3:16" x14ac:dyDescent="0.25">
      <c r="C40" s="11" t="s">
        <v>246</v>
      </c>
      <c r="E40" s="11" t="e">
        <f>VLOOKUP('Ingreso de Datos'!E46,Auxiliar_Listas!$F$22:$G$26,2,0)</f>
        <v>#N/A</v>
      </c>
      <c r="F40" s="11" t="e">
        <f>VLOOKUP('Ingreso de Datos'!F46,Auxiliar_Listas!$C$21:$D$33,2,0)</f>
        <v>#N/A</v>
      </c>
      <c r="H40" s="11" t="s">
        <v>246</v>
      </c>
      <c r="J40" s="11" t="e">
        <f>VLOOKUP('Ingreso de Datos'!C70,Auxiliar_Listas!$C$76:$D$119,2,0)</f>
        <v>#N/A</v>
      </c>
      <c r="K40" s="11" t="e">
        <f>IF(Auxiliar_Formulas!J40=Auxiliar_Listas!$D$102,'Ingreso de Datos'!F70,TEXT('Ingreso de Datos'!F70,"00000000000000000000"))</f>
        <v>#N/A</v>
      </c>
      <c r="L40" s="11" t="e">
        <f t="shared" si="0"/>
        <v>#N/A</v>
      </c>
      <c r="N40" s="11"/>
      <c r="P40" s="11"/>
    </row>
    <row r="41" spans="3:16" x14ac:dyDescent="0.25">
      <c r="C41" s="11" t="s">
        <v>247</v>
      </c>
      <c r="E41" s="11" t="e">
        <f>VLOOKUP('Ingreso de Datos'!E47,Auxiliar_Listas!$F$22:$G$26,2,0)</f>
        <v>#N/A</v>
      </c>
      <c r="F41" s="11" t="e">
        <f>VLOOKUP('Ingreso de Datos'!F47,Auxiliar_Listas!$C$21:$D$33,2,0)</f>
        <v>#N/A</v>
      </c>
      <c r="H41" s="11" t="s">
        <v>247</v>
      </c>
      <c r="J41" s="11" t="e">
        <f>VLOOKUP('Ingreso de Datos'!C71,Auxiliar_Listas!$C$76:$D$119,2,0)</f>
        <v>#N/A</v>
      </c>
      <c r="K41" s="11" t="e">
        <f>IF(Auxiliar_Formulas!J41=Auxiliar_Listas!$D$102,'Ingreso de Datos'!F71,TEXT('Ingreso de Datos'!F71,"00000000000000000000"))</f>
        <v>#N/A</v>
      </c>
      <c r="L41" s="11" t="e">
        <f t="shared" si="0"/>
        <v>#N/A</v>
      </c>
      <c r="N41" s="11"/>
      <c r="P41" s="11"/>
    </row>
    <row r="42" spans="3:16" x14ac:dyDescent="0.25">
      <c r="C42" s="11" t="s">
        <v>248</v>
      </c>
      <c r="E42" s="11" t="e">
        <f>VLOOKUP('Ingreso de Datos'!E48,Auxiliar_Listas!$F$22:$G$26,2,0)</f>
        <v>#N/A</v>
      </c>
      <c r="F42" s="11" t="e">
        <f>VLOOKUP('Ingreso de Datos'!F48,Auxiliar_Listas!$C$21:$D$33,2,0)</f>
        <v>#N/A</v>
      </c>
      <c r="H42" s="11" t="s">
        <v>248</v>
      </c>
      <c r="J42" s="11" t="e">
        <f>VLOOKUP('Ingreso de Datos'!C72,Auxiliar_Listas!$C$76:$D$119,2,0)</f>
        <v>#N/A</v>
      </c>
      <c r="K42" s="11" t="e">
        <f>IF(Auxiliar_Formulas!J42=Auxiliar_Listas!$D$102,'Ingreso de Datos'!F72,TEXT('Ingreso de Datos'!F72,"00000000000000000000"))</f>
        <v>#N/A</v>
      </c>
      <c r="L42" s="11" t="e">
        <f t="shared" si="0"/>
        <v>#N/A</v>
      </c>
      <c r="N42" s="11"/>
      <c r="P42" s="11"/>
    </row>
    <row r="43" spans="3:16" x14ac:dyDescent="0.25">
      <c r="C43" s="11" t="s">
        <v>249</v>
      </c>
      <c r="E43" s="11" t="e">
        <f>VLOOKUP('Ingreso de Datos'!E49,Auxiliar_Listas!$F$22:$G$26,2,0)</f>
        <v>#N/A</v>
      </c>
      <c r="F43" s="11" t="e">
        <f>VLOOKUP('Ingreso de Datos'!F49,Auxiliar_Listas!$C$21:$D$33,2,0)</f>
        <v>#N/A</v>
      </c>
      <c r="H43" s="11" t="s">
        <v>249</v>
      </c>
      <c r="J43" s="11" t="e">
        <f>VLOOKUP('Ingreso de Datos'!C73,Auxiliar_Listas!$C$76:$D$119,2,0)</f>
        <v>#N/A</v>
      </c>
      <c r="K43" s="11" t="e">
        <f>IF(Auxiliar_Formulas!J43=Auxiliar_Listas!$D$102,'Ingreso de Datos'!F73,TEXT('Ingreso de Datos'!F73,"00000000000000000000"))</f>
        <v>#N/A</v>
      </c>
      <c r="L43" s="11" t="e">
        <f t="shared" si="0"/>
        <v>#N/A</v>
      </c>
      <c r="N43" s="11"/>
      <c r="P43" s="11"/>
    </row>
    <row r="44" spans="3:16" x14ac:dyDescent="0.25">
      <c r="C44" s="11" t="s">
        <v>250</v>
      </c>
      <c r="E44" s="11" t="e">
        <f>VLOOKUP('Ingreso de Datos'!E50,Auxiliar_Listas!$F$22:$G$26,2,0)</f>
        <v>#N/A</v>
      </c>
      <c r="F44" s="11" t="e">
        <f>VLOOKUP('Ingreso de Datos'!F50,Auxiliar_Listas!$C$21:$D$33,2,0)</f>
        <v>#N/A</v>
      </c>
      <c r="H44" s="11" t="s">
        <v>250</v>
      </c>
      <c r="J44" s="11" t="e">
        <f>VLOOKUP('Ingreso de Datos'!C74,Auxiliar_Listas!$C$76:$D$119,2,0)</f>
        <v>#N/A</v>
      </c>
      <c r="K44" s="11" t="e">
        <f>IF(Auxiliar_Formulas!J44=Auxiliar_Listas!$D$102,'Ingreso de Datos'!F74,TEXT('Ingreso de Datos'!F74,"00000000000000000000"))</f>
        <v>#N/A</v>
      </c>
      <c r="L44" s="11" t="e">
        <f t="shared" si="0"/>
        <v>#N/A</v>
      </c>
      <c r="N44" s="11"/>
      <c r="P44" s="11"/>
    </row>
    <row r="45" spans="3:16" x14ac:dyDescent="0.25">
      <c r="C45" s="11" t="s">
        <v>251</v>
      </c>
      <c r="E45" s="11" t="e">
        <f>VLOOKUP('Ingreso de Datos'!E51,Auxiliar_Listas!$F$22:$G$26,2,0)</f>
        <v>#N/A</v>
      </c>
      <c r="F45" s="11" t="e">
        <f>VLOOKUP('Ingreso de Datos'!F51,Auxiliar_Listas!$C$21:$D$33,2,0)</f>
        <v>#N/A</v>
      </c>
      <c r="H45" s="11" t="s">
        <v>251</v>
      </c>
      <c r="J45" s="11" t="e">
        <f>VLOOKUP('Ingreso de Datos'!C75,Auxiliar_Listas!$C$76:$D$119,2,0)</f>
        <v>#N/A</v>
      </c>
      <c r="K45" s="11" t="e">
        <f>IF(Auxiliar_Formulas!J45=Auxiliar_Listas!$D$102,'Ingreso de Datos'!F75,TEXT('Ingreso de Datos'!F75,"00000000000000000000"))</f>
        <v>#N/A</v>
      </c>
      <c r="L45" s="11" t="e">
        <f t="shared" si="0"/>
        <v>#N/A</v>
      </c>
      <c r="N45" s="11"/>
      <c r="P45" s="11"/>
    </row>
    <row r="46" spans="3:16" x14ac:dyDescent="0.25">
      <c r="C46" s="11" t="s">
        <v>252</v>
      </c>
      <c r="E46" s="11" t="e">
        <f>VLOOKUP('Ingreso de Datos'!E52,Auxiliar_Listas!$F$22:$G$26,2,0)</f>
        <v>#N/A</v>
      </c>
      <c r="F46" s="11" t="e">
        <f>VLOOKUP('Ingreso de Datos'!F52,Auxiliar_Listas!$C$21:$D$33,2,0)</f>
        <v>#N/A</v>
      </c>
      <c r="H46" s="11" t="s">
        <v>252</v>
      </c>
      <c r="J46" s="11" t="e">
        <f>VLOOKUP('Ingreso de Datos'!C76,Auxiliar_Listas!$C$76:$D$119,2,0)</f>
        <v>#N/A</v>
      </c>
      <c r="K46" s="11" t="e">
        <f>IF(Auxiliar_Formulas!J46=Auxiliar_Listas!$D$102,'Ingreso de Datos'!F76,TEXT('Ingreso de Datos'!F76,"00000000000000000000"))</f>
        <v>#N/A</v>
      </c>
      <c r="L46" s="11" t="e">
        <f t="shared" si="0"/>
        <v>#N/A</v>
      </c>
      <c r="N46" s="11"/>
      <c r="P46" s="11"/>
    </row>
    <row r="47" spans="3:16" x14ac:dyDescent="0.25">
      <c r="C47" s="11" t="s">
        <v>253</v>
      </c>
      <c r="E47" s="11" t="e">
        <f>VLOOKUP('Ingreso de Datos'!E53,Auxiliar_Listas!$F$22:$G$26,2,0)</f>
        <v>#N/A</v>
      </c>
      <c r="F47" s="11" t="e">
        <f>VLOOKUP('Ingreso de Datos'!F53,Auxiliar_Listas!$C$21:$D$33,2,0)</f>
        <v>#N/A</v>
      </c>
      <c r="H47" s="11" t="s">
        <v>253</v>
      </c>
      <c r="J47" s="11" t="e">
        <f>VLOOKUP('Ingreso de Datos'!C77,Auxiliar_Listas!$C$76:$D$119,2,0)</f>
        <v>#N/A</v>
      </c>
      <c r="K47" s="11" t="e">
        <f>IF(Auxiliar_Formulas!J47=Auxiliar_Listas!$D$102,'Ingreso de Datos'!F77,TEXT('Ingreso de Datos'!F77,"00000000000000000000"))</f>
        <v>#N/A</v>
      </c>
      <c r="L47" s="11" t="e">
        <f t="shared" si="0"/>
        <v>#N/A</v>
      </c>
      <c r="N47" s="11"/>
      <c r="P47" s="11"/>
    </row>
    <row r="48" spans="3:16" x14ac:dyDescent="0.25">
      <c r="C48" s="11" t="s">
        <v>254</v>
      </c>
      <c r="E48" s="11" t="e">
        <f>VLOOKUP('Ingreso de Datos'!E54,Auxiliar_Listas!$F$22:$G$26,2,0)</f>
        <v>#N/A</v>
      </c>
      <c r="F48" s="11" t="e">
        <f>VLOOKUP('Ingreso de Datos'!F54,Auxiliar_Listas!$C$21:$D$33,2,0)</f>
        <v>#N/A</v>
      </c>
      <c r="H48" s="11" t="s">
        <v>254</v>
      </c>
      <c r="J48" s="11" t="e">
        <f>VLOOKUP('Ingreso de Datos'!C78,Auxiliar_Listas!$C$76:$D$119,2,0)</f>
        <v>#N/A</v>
      </c>
      <c r="K48" s="11" t="e">
        <f>IF(Auxiliar_Formulas!J48=Auxiliar_Listas!$D$102,'Ingreso de Datos'!F78,TEXT('Ingreso de Datos'!F78,"00000000000000000000"))</f>
        <v>#N/A</v>
      </c>
      <c r="L48" s="11" t="e">
        <f t="shared" si="0"/>
        <v>#N/A</v>
      </c>
      <c r="N48" s="11"/>
      <c r="P48" s="11"/>
    </row>
    <row r="49" spans="3:16" x14ac:dyDescent="0.25">
      <c r="C49" s="11" t="s">
        <v>255</v>
      </c>
      <c r="E49" s="11" t="e">
        <f>VLOOKUP('Ingreso de Datos'!E55,Auxiliar_Listas!$F$22:$G$26,2,0)</f>
        <v>#N/A</v>
      </c>
      <c r="F49" s="11" t="e">
        <f>VLOOKUP('Ingreso de Datos'!F55,Auxiliar_Listas!$C$21:$D$33,2,0)</f>
        <v>#N/A</v>
      </c>
      <c r="H49" s="11" t="s">
        <v>255</v>
      </c>
      <c r="J49" s="11" t="e">
        <f>VLOOKUP('Ingreso de Datos'!C79,Auxiliar_Listas!$C$76:$D$119,2,0)</f>
        <v>#N/A</v>
      </c>
      <c r="K49" s="11" t="e">
        <f>IF(Auxiliar_Formulas!J49=Auxiliar_Listas!$D$102,'Ingreso de Datos'!F79,TEXT('Ingreso de Datos'!F79,"00000000000000000000"))</f>
        <v>#N/A</v>
      </c>
      <c r="L49" s="11" t="e">
        <f t="shared" si="0"/>
        <v>#N/A</v>
      </c>
      <c r="N49" s="11"/>
      <c r="P49" s="11"/>
    </row>
    <row r="50" spans="3:16" x14ac:dyDescent="0.25">
      <c r="C50" s="11" t="s">
        <v>256</v>
      </c>
      <c r="E50" s="11" t="e">
        <f>VLOOKUP('Ingreso de Datos'!E56,Auxiliar_Listas!$F$22:$G$26,2,0)</f>
        <v>#N/A</v>
      </c>
      <c r="F50" s="11" t="e">
        <f>VLOOKUP('Ingreso de Datos'!F56,Auxiliar_Listas!$C$21:$D$33,2,0)</f>
        <v>#N/A</v>
      </c>
      <c r="H50" s="11" t="s">
        <v>256</v>
      </c>
      <c r="J50" s="11" t="e">
        <f>VLOOKUP('Ingreso de Datos'!C80,Auxiliar_Listas!$C$76:$D$119,2,0)</f>
        <v>#N/A</v>
      </c>
      <c r="K50" s="11" t="e">
        <f>IF(Auxiliar_Formulas!J50=Auxiliar_Listas!$D$102,'Ingreso de Datos'!F80,TEXT('Ingreso de Datos'!F80,"00000000000000000000"))</f>
        <v>#N/A</v>
      </c>
      <c r="L50" s="11" t="e">
        <f t="shared" si="0"/>
        <v>#N/A</v>
      </c>
      <c r="N50" s="11"/>
      <c r="P50" s="11"/>
    </row>
    <row r="51" spans="3:16" x14ac:dyDescent="0.25">
      <c r="C51" s="11" t="s">
        <v>257</v>
      </c>
      <c r="E51" s="11" t="e">
        <f>VLOOKUP('Ingreso de Datos'!E57,Auxiliar_Listas!$F$22:$G$26,2,0)</f>
        <v>#N/A</v>
      </c>
      <c r="F51" s="11" t="e">
        <f>VLOOKUP('Ingreso de Datos'!F57,Auxiliar_Listas!$C$21:$D$33,2,0)</f>
        <v>#N/A</v>
      </c>
      <c r="H51" s="11" t="s">
        <v>257</v>
      </c>
      <c r="J51" s="11" t="e">
        <f>VLOOKUP('Ingreso de Datos'!C81,Auxiliar_Listas!$C$76:$D$119,2,0)</f>
        <v>#N/A</v>
      </c>
      <c r="K51" s="11" t="e">
        <f>IF(Auxiliar_Formulas!J51=Auxiliar_Listas!$D$102,'Ingreso de Datos'!F81,TEXT('Ingreso de Datos'!F81,"00000000000000000000"))</f>
        <v>#N/A</v>
      </c>
      <c r="L51" s="11" t="e">
        <f t="shared" si="0"/>
        <v>#N/A</v>
      </c>
      <c r="N51" s="11" t="e">
        <f>LEN(L51)</f>
        <v>#N/A</v>
      </c>
      <c r="P51" s="11"/>
    </row>
    <row r="52" spans="3:16" x14ac:dyDescent="0.25">
      <c r="C52" s="11" t="s">
        <v>258</v>
      </c>
      <c r="E52" s="11" t="e">
        <f>VLOOKUP('Ingreso de Datos'!E58,Auxiliar_Listas!$F$22:$G$26,2,0)</f>
        <v>#N/A</v>
      </c>
      <c r="F52" s="11" t="e">
        <f>VLOOKUP('Ingreso de Datos'!F58,Auxiliar_Listas!$C$21:$D$33,2,0)</f>
        <v>#N/A</v>
      </c>
      <c r="H52" s="11" t="s">
        <v>258</v>
      </c>
      <c r="J52" s="11" t="e">
        <f>VLOOKUP('Ingreso de Datos'!C82,Auxiliar_Listas!$C$76:$D$119,2,0)</f>
        <v>#N/A</v>
      </c>
      <c r="K52" s="11" t="e">
        <f>IF(Auxiliar_Formulas!J52=Auxiliar_Listas!$D$102,'Ingreso de Datos'!F82,TEXT('Ingreso de Datos'!F82,"00000000000000000000"))</f>
        <v>#N/A</v>
      </c>
      <c r="L52" s="11" t="e">
        <f t="shared" si="0"/>
        <v>#N/A</v>
      </c>
      <c r="N52" s="11"/>
      <c r="P52" s="11"/>
    </row>
    <row r="53" spans="3:16" x14ac:dyDescent="0.25">
      <c r="C53" s="11" t="s">
        <v>259</v>
      </c>
      <c r="E53" s="11" t="e">
        <f>VLOOKUP('Ingreso de Datos'!E59,Auxiliar_Listas!$F$22:$G$26,2,0)</f>
        <v>#N/A</v>
      </c>
      <c r="F53" s="11" t="e">
        <f>VLOOKUP('Ingreso de Datos'!F59,Auxiliar_Listas!$C$21:$D$33,2,0)</f>
        <v>#N/A</v>
      </c>
      <c r="H53" s="11" t="s">
        <v>259</v>
      </c>
      <c r="J53" s="11" t="e">
        <f>VLOOKUP('Ingreso de Datos'!C83,Auxiliar_Listas!$C$76:$D$119,2,0)</f>
        <v>#N/A</v>
      </c>
      <c r="K53" s="11" t="e">
        <f>IF(Auxiliar_Formulas!J53=Auxiliar_Listas!$D$102,'Ingreso de Datos'!F83,TEXT('Ingreso de Datos'!F83,"00000000000000000000"))</f>
        <v>#N/A</v>
      </c>
      <c r="L53" s="11" t="e">
        <f t="shared" si="0"/>
        <v>#N/A</v>
      </c>
      <c r="N53" s="11"/>
      <c r="P53" s="11"/>
    </row>
    <row r="54" spans="3:16" x14ac:dyDescent="0.25">
      <c r="C54" s="11" t="s">
        <v>260</v>
      </c>
      <c r="E54" s="11" t="e">
        <f>VLOOKUP('Ingreso de Datos'!E60,Auxiliar_Listas!$F$22:$G$26,2,0)</f>
        <v>#N/A</v>
      </c>
      <c r="F54" s="11" t="e">
        <f>VLOOKUP('Ingreso de Datos'!F60,Auxiliar_Listas!$C$21:$D$33,2,0)</f>
        <v>#N/A</v>
      </c>
      <c r="H54" s="11" t="s">
        <v>260</v>
      </c>
      <c r="J54" s="11" t="e">
        <f>VLOOKUP('Ingreso de Datos'!C84,Auxiliar_Listas!$C$76:$D$119,2,0)</f>
        <v>#N/A</v>
      </c>
      <c r="K54" s="11" t="e">
        <f>IF(Auxiliar_Formulas!J54=Auxiliar_Listas!$D$102,'Ingreso de Datos'!F84,TEXT('Ingreso de Datos'!F84,"00000000000000000000"))</f>
        <v>#N/A</v>
      </c>
      <c r="L54" s="11" t="e">
        <f t="shared" si="0"/>
        <v>#N/A</v>
      </c>
      <c r="N54" s="11"/>
      <c r="P54" s="11"/>
    </row>
    <row r="55" spans="3:16" x14ac:dyDescent="0.25">
      <c r="C55" s="11" t="s">
        <v>261</v>
      </c>
      <c r="E55" s="11" t="e">
        <f>VLOOKUP('Ingreso de Datos'!E61,Auxiliar_Listas!$F$22:$G$26,2,0)</f>
        <v>#N/A</v>
      </c>
      <c r="F55" s="11" t="e">
        <f>VLOOKUP('Ingreso de Datos'!F61,Auxiliar_Listas!$C$21:$D$33,2,0)</f>
        <v>#N/A</v>
      </c>
      <c r="H55" s="11" t="s">
        <v>261</v>
      </c>
      <c r="J55" s="11" t="e">
        <f>VLOOKUP('Ingreso de Datos'!C85,Auxiliar_Listas!$C$76:$D$119,2,0)</f>
        <v>#N/A</v>
      </c>
      <c r="K55" s="11" t="e">
        <f>IF(Auxiliar_Formulas!J55=Auxiliar_Listas!$D$102,'Ingreso de Datos'!F85,TEXT('Ingreso de Datos'!F85,"00000000000000000000"))</f>
        <v>#N/A</v>
      </c>
      <c r="L55" s="11" t="e">
        <f t="shared" si="0"/>
        <v>#N/A</v>
      </c>
      <c r="N55" s="11"/>
      <c r="P55" s="11"/>
    </row>
    <row r="56" spans="3:16" x14ac:dyDescent="0.25">
      <c r="C56" s="11" t="s">
        <v>262</v>
      </c>
      <c r="E56" s="11" t="e">
        <f>VLOOKUP('Ingreso de Datos'!E62,Auxiliar_Listas!$F$22:$G$26,2,0)</f>
        <v>#N/A</v>
      </c>
      <c r="F56" s="11" t="e">
        <f>VLOOKUP('Ingreso de Datos'!F62,Auxiliar_Listas!$C$21:$D$33,2,0)</f>
        <v>#N/A</v>
      </c>
      <c r="H56" s="11" t="s">
        <v>262</v>
      </c>
      <c r="J56" s="11" t="e">
        <f>VLOOKUP('Ingreso de Datos'!C86,Auxiliar_Listas!$C$76:$D$119,2,0)</f>
        <v>#N/A</v>
      </c>
      <c r="K56" s="11" t="e">
        <f>IF(Auxiliar_Formulas!J56=Auxiliar_Listas!$D$102,'Ingreso de Datos'!F86,TEXT('Ingreso de Datos'!F86,"00000000000000000000"))</f>
        <v>#N/A</v>
      </c>
      <c r="L56" s="11" t="e">
        <f t="shared" si="0"/>
        <v>#N/A</v>
      </c>
      <c r="N56" s="11"/>
      <c r="P56" s="11"/>
    </row>
    <row r="57" spans="3:16" x14ac:dyDescent="0.25">
      <c r="H57" s="11" t="s">
        <v>263</v>
      </c>
      <c r="J57" s="11" t="e">
        <f>VLOOKUP('Ingreso de Datos'!C87,Auxiliar_Listas!$C$76:$D$119,2,0)</f>
        <v>#N/A</v>
      </c>
      <c r="K57" s="11" t="e">
        <f>IF(Auxiliar_Formulas!J57=Auxiliar_Listas!$D$102,'Ingreso de Datos'!F87,TEXT('Ingreso de Datos'!F87,"00000000000000000000"))</f>
        <v>#N/A</v>
      </c>
      <c r="L57" s="11" t="e">
        <f t="shared" si="0"/>
        <v>#N/A</v>
      </c>
    </row>
    <row r="58" spans="3:16" x14ac:dyDescent="0.25">
      <c r="H58" s="11" t="s">
        <v>264</v>
      </c>
      <c r="J58" s="11" t="e">
        <f>VLOOKUP('Ingreso de Datos'!C88,Auxiliar_Listas!$C$76:$D$119,2,0)</f>
        <v>#N/A</v>
      </c>
      <c r="K58" s="11" t="e">
        <f>IF(Auxiliar_Formulas!J58=Auxiliar_Listas!$D$102,'Ingreso de Datos'!F88,TEXT('Ingreso de Datos'!F88,"00000000000000000000"))</f>
        <v>#N/A</v>
      </c>
      <c r="L58" s="11" t="e">
        <f t="shared" si="0"/>
        <v>#N/A</v>
      </c>
    </row>
    <row r="59" spans="3:16" x14ac:dyDescent="0.25">
      <c r="H59" s="11" t="s">
        <v>265</v>
      </c>
      <c r="J59" s="11" t="e">
        <f>VLOOKUP('Ingreso de Datos'!C89,Auxiliar_Listas!$C$76:$D$119,2,0)</f>
        <v>#N/A</v>
      </c>
      <c r="K59" s="11" t="e">
        <f>IF(Auxiliar_Formulas!J59=Auxiliar_Listas!$D$102,'Ingreso de Datos'!F89,TEXT('Ingreso de Datos'!F89,"00000000000000000000"))</f>
        <v>#N/A</v>
      </c>
      <c r="L59" s="11" t="e">
        <f t="shared" si="0"/>
        <v>#N/A</v>
      </c>
    </row>
    <row r="60" spans="3:16" x14ac:dyDescent="0.25">
      <c r="H60" s="11" t="s">
        <v>266</v>
      </c>
      <c r="J60" s="11" t="e">
        <f>VLOOKUP('Ingreso de Datos'!C90,Auxiliar_Listas!$C$76:$D$119,2,0)</f>
        <v>#N/A</v>
      </c>
      <c r="K60" s="11" t="e">
        <f>IF(Auxiliar_Formulas!J60=Auxiliar_Listas!$D$102,'Ingreso de Datos'!F90,TEXT('Ingreso de Datos'!F90,"00000000000000000000"))</f>
        <v>#N/A</v>
      </c>
      <c r="L60" s="11" t="e">
        <f t="shared" si="0"/>
        <v>#N/A</v>
      </c>
    </row>
    <row r="61" spans="3:16" x14ac:dyDescent="0.25">
      <c r="H61" s="11" t="s">
        <v>267</v>
      </c>
      <c r="J61" s="11" t="e">
        <f>VLOOKUP('Ingreso de Datos'!C91,Auxiliar_Listas!$C$76:$D$119,2,0)</f>
        <v>#N/A</v>
      </c>
      <c r="K61" s="11" t="e">
        <f>IF(Auxiliar_Formulas!J61=Auxiliar_Listas!$D$102,'Ingreso de Datos'!F91,TEXT('Ingreso de Datos'!F91,"00000000000000000000"))</f>
        <v>#N/A</v>
      </c>
      <c r="L61" s="11" t="e">
        <f t="shared" si="0"/>
        <v>#N/A</v>
      </c>
    </row>
    <row r="62" spans="3:16" x14ac:dyDescent="0.25">
      <c r="H62" s="11" t="s">
        <v>268</v>
      </c>
      <c r="J62" s="11" t="e">
        <f>VLOOKUP('Ingreso de Datos'!C92,Auxiliar_Listas!$C$76:$D$119,2,0)</f>
        <v>#N/A</v>
      </c>
      <c r="K62" s="11" t="e">
        <f>IF(Auxiliar_Formulas!J62=Auxiliar_Listas!$D$102,'Ingreso de Datos'!F92,TEXT('Ingreso de Datos'!F92,"00000000000000000000"))</f>
        <v>#N/A</v>
      </c>
      <c r="L62" s="11" t="e">
        <f t="shared" si="0"/>
        <v>#N/A</v>
      </c>
    </row>
    <row r="63" spans="3:16" x14ac:dyDescent="0.25">
      <c r="H63" s="11" t="s">
        <v>269</v>
      </c>
      <c r="J63" s="11" t="e">
        <f>VLOOKUP('Ingreso de Datos'!C93,Auxiliar_Listas!$C$76:$D$119,2,0)</f>
        <v>#N/A</v>
      </c>
      <c r="K63" s="11" t="e">
        <f>IF(Auxiliar_Formulas!J63=Auxiliar_Listas!$D$102,'Ingreso de Datos'!F93,TEXT('Ingreso de Datos'!F93,"00000000000000000000"))</f>
        <v>#N/A</v>
      </c>
      <c r="L63" s="11" t="e">
        <f t="shared" si="0"/>
        <v>#N/A</v>
      </c>
    </row>
    <row r="64" spans="3:16" x14ac:dyDescent="0.25">
      <c r="H64" s="11" t="s">
        <v>270</v>
      </c>
      <c r="J64" s="11" t="e">
        <f>VLOOKUP('Ingreso de Datos'!C94,Auxiliar_Listas!$C$76:$D$119,2,0)</f>
        <v>#N/A</v>
      </c>
      <c r="K64" s="11" t="e">
        <f>IF(Auxiliar_Formulas!J64=Auxiliar_Listas!$D$102,'Ingreso de Datos'!F94,TEXT('Ingreso de Datos'!F94,"00000000000000000000"))</f>
        <v>#N/A</v>
      </c>
      <c r="L64" s="11" t="e">
        <f t="shared" si="0"/>
        <v>#N/A</v>
      </c>
    </row>
    <row r="65" spans="8:12" x14ac:dyDescent="0.25">
      <c r="H65" s="11" t="s">
        <v>271</v>
      </c>
      <c r="J65" s="11" t="e">
        <f>VLOOKUP('Ingreso de Datos'!C95,Auxiliar_Listas!$C$76:$D$119,2,0)</f>
        <v>#N/A</v>
      </c>
      <c r="K65" s="11" t="e">
        <f>IF(Auxiliar_Formulas!J65=Auxiliar_Listas!$D$102,'Ingreso de Datos'!F95,TEXT('Ingreso de Datos'!F95,"00000000000000000000"))</f>
        <v>#N/A</v>
      </c>
      <c r="L65" s="11" t="e">
        <f t="shared" si="0"/>
        <v>#N/A</v>
      </c>
    </row>
    <row r="66" spans="8:12" x14ac:dyDescent="0.25">
      <c r="H66" s="11" t="s">
        <v>272</v>
      </c>
      <c r="J66" s="11" t="e">
        <f>VLOOKUP('Ingreso de Datos'!C96,Auxiliar_Listas!$C$76:$D$119,2,0)</f>
        <v>#N/A</v>
      </c>
      <c r="K66" s="11" t="e">
        <f>IF(Auxiliar_Formulas!J66=Auxiliar_Listas!$D$102,'Ingreso de Datos'!F96,TEXT('Ingreso de Datos'!F96,"00000000000000000000"))</f>
        <v>#N/A</v>
      </c>
      <c r="L66" s="11" t="e">
        <f t="shared" si="0"/>
        <v>#N/A</v>
      </c>
    </row>
    <row r="67" spans="8:12" x14ac:dyDescent="0.25">
      <c r="H67" s="11" t="s">
        <v>273</v>
      </c>
      <c r="J67" s="11" t="e">
        <f>VLOOKUP('Ingreso de Datos'!C97,Auxiliar_Listas!$C$76:$D$119,2,0)</f>
        <v>#N/A</v>
      </c>
      <c r="K67" s="11" t="e">
        <f>IF(Auxiliar_Formulas!J67=Auxiliar_Listas!$D$102,'Ingreso de Datos'!F97,TEXT('Ingreso de Datos'!F97,"00000000000000000000"))</f>
        <v>#N/A</v>
      </c>
      <c r="L67" s="11" t="e">
        <f t="shared" si="0"/>
        <v>#N/A</v>
      </c>
    </row>
    <row r="68" spans="8:12" x14ac:dyDescent="0.25">
      <c r="H68" s="11" t="s">
        <v>274</v>
      </c>
      <c r="J68" s="11" t="e">
        <f>VLOOKUP('Ingreso de Datos'!C98,Auxiliar_Listas!$C$76:$D$119,2,0)</f>
        <v>#N/A</v>
      </c>
      <c r="K68" s="11" t="e">
        <f>IF(Auxiliar_Formulas!J68=Auxiliar_Listas!$D$102,'Ingreso de Datos'!F98,TEXT('Ingreso de Datos'!F98,"00000000000000000000"))</f>
        <v>#N/A</v>
      </c>
      <c r="L68" s="11" t="e">
        <f t="shared" si="0"/>
        <v>#N/A</v>
      </c>
    </row>
    <row r="69" spans="8:12" x14ac:dyDescent="0.25">
      <c r="H69" s="11" t="s">
        <v>275</v>
      </c>
      <c r="J69" s="11" t="e">
        <f>VLOOKUP('Ingreso de Datos'!C99,Auxiliar_Listas!$C$76:$D$119,2,0)</f>
        <v>#N/A</v>
      </c>
      <c r="K69" s="11" t="e">
        <f>IF(Auxiliar_Formulas!J69=Auxiliar_Listas!$D$102,'Ingreso de Datos'!F99,TEXT('Ingreso de Datos'!F99,"00000000000000000000"))</f>
        <v>#N/A</v>
      </c>
      <c r="L69" s="11" t="e">
        <f t="shared" si="0"/>
        <v>#N/A</v>
      </c>
    </row>
    <row r="70" spans="8:12" x14ac:dyDescent="0.25">
      <c r="H70" s="11" t="s">
        <v>276</v>
      </c>
      <c r="J70" s="11" t="e">
        <f>VLOOKUP('Ingreso de Datos'!C100,Auxiliar_Listas!$C$76:$D$119,2,0)</f>
        <v>#N/A</v>
      </c>
      <c r="K70" s="11" t="e">
        <f>IF(Auxiliar_Formulas!J70=Auxiliar_Listas!$D$102,'Ingreso de Datos'!F100,TEXT('Ingreso de Datos'!F100,"00000000000000000000"))</f>
        <v>#N/A</v>
      </c>
      <c r="L70" s="11" t="e">
        <f t="shared" si="0"/>
        <v>#N/A</v>
      </c>
    </row>
    <row r="71" spans="8:12" x14ac:dyDescent="0.25">
      <c r="H71" s="11" t="s">
        <v>277</v>
      </c>
      <c r="J71" s="11" t="e">
        <f>VLOOKUP('Ingreso de Datos'!C101,Auxiliar_Listas!$C$76:$D$119,2,0)</f>
        <v>#N/A</v>
      </c>
      <c r="K71" s="11" t="e">
        <f>IF(Auxiliar_Formulas!J71=Auxiliar_Listas!$D$102,'Ingreso de Datos'!F101,TEXT('Ingreso de Datos'!F101,"00000000000000000000"))</f>
        <v>#N/A</v>
      </c>
      <c r="L71" s="11" t="e">
        <f t="shared" si="0"/>
        <v>#N/A</v>
      </c>
    </row>
    <row r="72" spans="8:12" x14ac:dyDescent="0.25">
      <c r="H72" s="11" t="s">
        <v>278</v>
      </c>
      <c r="J72" s="11" t="e">
        <f>VLOOKUP('Ingreso de Datos'!C102,Auxiliar_Listas!$C$76:$D$119,2,0)</f>
        <v>#N/A</v>
      </c>
      <c r="K72" s="11" t="e">
        <f>IF(Auxiliar_Formulas!J72=Auxiliar_Listas!$D$102,'Ingreso de Datos'!F102,TEXT('Ingreso de Datos'!F102,"00000000000000000000"))</f>
        <v>#N/A</v>
      </c>
      <c r="L72" s="11" t="e">
        <f t="shared" ref="L72:L106" si="1">K72&amp;REPT(" ",20-LEN(K72))</f>
        <v>#N/A</v>
      </c>
    </row>
    <row r="73" spans="8:12" x14ac:dyDescent="0.25">
      <c r="H73" s="11" t="s">
        <v>279</v>
      </c>
      <c r="J73" s="11" t="e">
        <f>VLOOKUP('Ingreso de Datos'!C103,Auxiliar_Listas!$C$76:$D$119,2,0)</f>
        <v>#N/A</v>
      </c>
      <c r="K73" s="11" t="e">
        <f>IF(Auxiliar_Formulas!J73=Auxiliar_Listas!$D$102,'Ingreso de Datos'!F103,TEXT('Ingreso de Datos'!F103,"00000000000000000000"))</f>
        <v>#N/A</v>
      </c>
      <c r="L73" s="11" t="e">
        <f t="shared" si="1"/>
        <v>#N/A</v>
      </c>
    </row>
    <row r="74" spans="8:12" x14ac:dyDescent="0.25">
      <c r="H74" s="11" t="s">
        <v>280</v>
      </c>
      <c r="J74" s="11" t="e">
        <f>VLOOKUP('Ingreso de Datos'!C104,Auxiliar_Listas!$C$76:$D$119,2,0)</f>
        <v>#N/A</v>
      </c>
      <c r="K74" s="11" t="e">
        <f>IF(Auxiliar_Formulas!J74=Auxiliar_Listas!$D$102,'Ingreso de Datos'!F104,TEXT('Ingreso de Datos'!F104,"00000000000000000000"))</f>
        <v>#N/A</v>
      </c>
      <c r="L74" s="11" t="e">
        <f t="shared" si="1"/>
        <v>#N/A</v>
      </c>
    </row>
    <row r="75" spans="8:12" x14ac:dyDescent="0.25">
      <c r="H75" s="11" t="s">
        <v>281</v>
      </c>
      <c r="J75" s="11" t="e">
        <f>VLOOKUP('Ingreso de Datos'!C105,Auxiliar_Listas!$C$76:$D$119,2,0)</f>
        <v>#N/A</v>
      </c>
      <c r="K75" s="11" t="e">
        <f>IF(Auxiliar_Formulas!J75=Auxiliar_Listas!$D$102,'Ingreso de Datos'!F105,TEXT('Ingreso de Datos'!F105,"00000000000000000000"))</f>
        <v>#N/A</v>
      </c>
      <c r="L75" s="11" t="e">
        <f t="shared" si="1"/>
        <v>#N/A</v>
      </c>
    </row>
    <row r="76" spans="8:12" x14ac:dyDescent="0.25">
      <c r="H76" s="11" t="s">
        <v>282</v>
      </c>
      <c r="J76" s="11" t="e">
        <f>VLOOKUP('Ingreso de Datos'!C106,Auxiliar_Listas!$C$76:$D$119,2,0)</f>
        <v>#N/A</v>
      </c>
      <c r="K76" s="11" t="e">
        <f>IF(Auxiliar_Formulas!J76=Auxiliar_Listas!$D$102,'Ingreso de Datos'!F106,TEXT('Ingreso de Datos'!F106,"00000000000000000000"))</f>
        <v>#N/A</v>
      </c>
      <c r="L76" s="11" t="e">
        <f t="shared" si="1"/>
        <v>#N/A</v>
      </c>
    </row>
    <row r="77" spans="8:12" x14ac:dyDescent="0.25">
      <c r="H77" s="11" t="s">
        <v>283</v>
      </c>
      <c r="J77" s="11" t="e">
        <f>VLOOKUP('Ingreso de Datos'!C107,Auxiliar_Listas!$C$76:$D$119,2,0)</f>
        <v>#N/A</v>
      </c>
      <c r="K77" s="11" t="e">
        <f>IF(Auxiliar_Formulas!J77=Auxiliar_Listas!$D$102,'Ingreso de Datos'!F107,TEXT('Ingreso de Datos'!F107,"00000000000000000000"))</f>
        <v>#N/A</v>
      </c>
      <c r="L77" s="11" t="e">
        <f t="shared" si="1"/>
        <v>#N/A</v>
      </c>
    </row>
    <row r="78" spans="8:12" x14ac:dyDescent="0.25">
      <c r="H78" s="11" t="s">
        <v>284</v>
      </c>
      <c r="J78" s="11" t="e">
        <f>VLOOKUP('Ingreso de Datos'!C108,Auxiliar_Listas!$C$76:$D$119,2,0)</f>
        <v>#N/A</v>
      </c>
      <c r="K78" s="11" t="e">
        <f>IF(Auxiliar_Formulas!J78=Auxiliar_Listas!$D$102,'Ingreso de Datos'!F108,TEXT('Ingreso de Datos'!F108,"00000000000000000000"))</f>
        <v>#N/A</v>
      </c>
      <c r="L78" s="11" t="e">
        <f t="shared" si="1"/>
        <v>#N/A</v>
      </c>
    </row>
    <row r="79" spans="8:12" x14ac:dyDescent="0.25">
      <c r="H79" s="11" t="s">
        <v>285</v>
      </c>
      <c r="J79" s="11" t="e">
        <f>VLOOKUP('Ingreso de Datos'!C109,Auxiliar_Listas!$C$76:$D$119,2,0)</f>
        <v>#N/A</v>
      </c>
      <c r="K79" s="11" t="e">
        <f>IF(Auxiliar_Formulas!J79=Auxiliar_Listas!$D$102,'Ingreso de Datos'!F109,TEXT('Ingreso de Datos'!F109,"00000000000000000000"))</f>
        <v>#N/A</v>
      </c>
      <c r="L79" s="11" t="e">
        <f t="shared" si="1"/>
        <v>#N/A</v>
      </c>
    </row>
    <row r="80" spans="8:12" x14ac:dyDescent="0.25">
      <c r="H80" s="11" t="s">
        <v>286</v>
      </c>
      <c r="J80" s="11" t="e">
        <f>VLOOKUP('Ingreso de Datos'!C110,Auxiliar_Listas!$C$76:$D$119,2,0)</f>
        <v>#N/A</v>
      </c>
      <c r="K80" s="11" t="e">
        <f>IF(Auxiliar_Formulas!J80=Auxiliar_Listas!$D$102,'Ingreso de Datos'!F110,TEXT('Ingreso de Datos'!F110,"00000000000000000000"))</f>
        <v>#N/A</v>
      </c>
      <c r="L80" s="11" t="e">
        <f t="shared" si="1"/>
        <v>#N/A</v>
      </c>
    </row>
    <row r="81" spans="8:12" x14ac:dyDescent="0.25">
      <c r="H81" s="11" t="s">
        <v>287</v>
      </c>
      <c r="J81" s="11" t="e">
        <f>VLOOKUP('Ingreso de Datos'!C111,Auxiliar_Listas!$C$76:$D$119,2,0)</f>
        <v>#N/A</v>
      </c>
      <c r="K81" s="11" t="e">
        <f>IF(Auxiliar_Formulas!J81=Auxiliar_Listas!$D$102,'Ingreso de Datos'!F111,TEXT('Ingreso de Datos'!F111,"00000000000000000000"))</f>
        <v>#N/A</v>
      </c>
      <c r="L81" s="11" t="e">
        <f t="shared" si="1"/>
        <v>#N/A</v>
      </c>
    </row>
    <row r="82" spans="8:12" x14ac:dyDescent="0.25">
      <c r="H82" s="11" t="s">
        <v>288</v>
      </c>
      <c r="J82" s="11" t="e">
        <f>VLOOKUP('Ingreso de Datos'!C112,Auxiliar_Listas!$C$76:$D$119,2,0)</f>
        <v>#N/A</v>
      </c>
      <c r="K82" s="11" t="e">
        <f>IF(Auxiliar_Formulas!J82=Auxiliar_Listas!$D$102,'Ingreso de Datos'!F112,TEXT('Ingreso de Datos'!F112,"00000000000000000000"))</f>
        <v>#N/A</v>
      </c>
      <c r="L82" s="11" t="e">
        <f t="shared" si="1"/>
        <v>#N/A</v>
      </c>
    </row>
    <row r="83" spans="8:12" x14ac:dyDescent="0.25">
      <c r="H83" s="11" t="s">
        <v>289</v>
      </c>
      <c r="J83" s="11" t="e">
        <f>VLOOKUP('Ingreso de Datos'!C113,Auxiliar_Listas!$C$76:$D$119,2,0)</f>
        <v>#N/A</v>
      </c>
      <c r="K83" s="11" t="e">
        <f>IF(Auxiliar_Formulas!J83=Auxiliar_Listas!$D$102,'Ingreso de Datos'!F113,TEXT('Ingreso de Datos'!F113,"00000000000000000000"))</f>
        <v>#N/A</v>
      </c>
      <c r="L83" s="11" t="e">
        <f t="shared" si="1"/>
        <v>#N/A</v>
      </c>
    </row>
    <row r="84" spans="8:12" x14ac:dyDescent="0.25">
      <c r="H84" s="11" t="s">
        <v>290</v>
      </c>
      <c r="J84" s="11" t="e">
        <f>VLOOKUP('Ingreso de Datos'!C114,Auxiliar_Listas!$C$76:$D$119,2,0)</f>
        <v>#N/A</v>
      </c>
      <c r="K84" s="11" t="e">
        <f>IF(Auxiliar_Formulas!J84=Auxiliar_Listas!$D$102,'Ingreso de Datos'!F114,TEXT('Ingreso de Datos'!F114,"00000000000000000000"))</f>
        <v>#N/A</v>
      </c>
      <c r="L84" s="11" t="e">
        <f t="shared" si="1"/>
        <v>#N/A</v>
      </c>
    </row>
    <row r="85" spans="8:12" x14ac:dyDescent="0.25">
      <c r="H85" s="11" t="s">
        <v>291</v>
      </c>
      <c r="J85" s="11" t="e">
        <f>VLOOKUP('Ingreso de Datos'!C115,Auxiliar_Listas!$C$76:$D$119,2,0)</f>
        <v>#N/A</v>
      </c>
      <c r="K85" s="11" t="e">
        <f>IF(Auxiliar_Formulas!J85=Auxiliar_Listas!$D$102,'Ingreso de Datos'!F115,TEXT('Ingreso de Datos'!F115,"00000000000000000000"))</f>
        <v>#N/A</v>
      </c>
      <c r="L85" s="11" t="e">
        <f t="shared" si="1"/>
        <v>#N/A</v>
      </c>
    </row>
    <row r="86" spans="8:12" x14ac:dyDescent="0.25">
      <c r="H86" s="11" t="s">
        <v>292</v>
      </c>
      <c r="J86" s="11" t="e">
        <f>VLOOKUP('Ingreso de Datos'!C116,Auxiliar_Listas!$C$76:$D$119,2,0)</f>
        <v>#N/A</v>
      </c>
      <c r="K86" s="11" t="e">
        <f>IF(Auxiliar_Formulas!J86=Auxiliar_Listas!$D$102,'Ingreso de Datos'!F116,TEXT('Ingreso de Datos'!F116,"00000000000000000000"))</f>
        <v>#N/A</v>
      </c>
      <c r="L86" s="11" t="e">
        <f t="shared" si="1"/>
        <v>#N/A</v>
      </c>
    </row>
    <row r="87" spans="8:12" x14ac:dyDescent="0.25">
      <c r="H87" s="11" t="s">
        <v>293</v>
      </c>
      <c r="J87" s="11" t="e">
        <f>VLOOKUP('Ingreso de Datos'!C117,Auxiliar_Listas!$C$76:$D$119,2,0)</f>
        <v>#N/A</v>
      </c>
      <c r="K87" s="11" t="e">
        <f>IF(Auxiliar_Formulas!J87=Auxiliar_Listas!$D$102,'Ingreso de Datos'!F117,TEXT('Ingreso de Datos'!F117,"00000000000000000000"))</f>
        <v>#N/A</v>
      </c>
      <c r="L87" s="11" t="e">
        <f t="shared" si="1"/>
        <v>#N/A</v>
      </c>
    </row>
    <row r="88" spans="8:12" x14ac:dyDescent="0.25">
      <c r="H88" s="11" t="s">
        <v>294</v>
      </c>
      <c r="J88" s="11" t="e">
        <f>VLOOKUP('Ingreso de Datos'!C118,Auxiliar_Listas!$C$76:$D$119,2,0)</f>
        <v>#N/A</v>
      </c>
      <c r="K88" s="11" t="e">
        <f>IF(Auxiliar_Formulas!J88=Auxiliar_Listas!$D$102,'Ingreso de Datos'!F118,TEXT('Ingreso de Datos'!F118,"00000000000000000000"))</f>
        <v>#N/A</v>
      </c>
      <c r="L88" s="11" t="e">
        <f t="shared" si="1"/>
        <v>#N/A</v>
      </c>
    </row>
    <row r="89" spans="8:12" x14ac:dyDescent="0.25">
      <c r="H89" s="11" t="s">
        <v>295</v>
      </c>
      <c r="J89" s="11" t="e">
        <f>VLOOKUP('Ingreso de Datos'!C119,Auxiliar_Listas!$C$76:$D$119,2,0)</f>
        <v>#N/A</v>
      </c>
      <c r="K89" s="11" t="e">
        <f>IF(Auxiliar_Formulas!J89=Auxiliar_Listas!$D$102,'Ingreso de Datos'!F119,TEXT('Ingreso de Datos'!F119,"00000000000000000000"))</f>
        <v>#N/A</v>
      </c>
      <c r="L89" s="11" t="e">
        <f t="shared" si="1"/>
        <v>#N/A</v>
      </c>
    </row>
    <row r="90" spans="8:12" x14ac:dyDescent="0.25">
      <c r="H90" s="11" t="s">
        <v>296</v>
      </c>
      <c r="J90" s="11" t="e">
        <f>VLOOKUP('Ingreso de Datos'!C120,Auxiliar_Listas!$C$76:$D$119,2,0)</f>
        <v>#N/A</v>
      </c>
      <c r="K90" s="11" t="e">
        <f>IF(Auxiliar_Formulas!J90=Auxiliar_Listas!$D$102,'Ingreso de Datos'!F120,TEXT('Ingreso de Datos'!F120,"00000000000000000000"))</f>
        <v>#N/A</v>
      </c>
      <c r="L90" s="11" t="e">
        <f t="shared" si="1"/>
        <v>#N/A</v>
      </c>
    </row>
    <row r="91" spans="8:12" x14ac:dyDescent="0.25">
      <c r="H91" s="11" t="s">
        <v>297</v>
      </c>
      <c r="J91" s="11" t="e">
        <f>VLOOKUP('Ingreso de Datos'!C121,Auxiliar_Listas!$C$76:$D$119,2,0)</f>
        <v>#N/A</v>
      </c>
      <c r="K91" s="11" t="e">
        <f>IF(Auxiliar_Formulas!J91=Auxiliar_Listas!$D$102,'Ingreso de Datos'!F121,TEXT('Ingreso de Datos'!F121,"00000000000000000000"))</f>
        <v>#N/A</v>
      </c>
      <c r="L91" s="11" t="e">
        <f t="shared" si="1"/>
        <v>#N/A</v>
      </c>
    </row>
    <row r="92" spans="8:12" x14ac:dyDescent="0.25">
      <c r="H92" s="11" t="s">
        <v>298</v>
      </c>
      <c r="J92" s="11" t="e">
        <f>VLOOKUP('Ingreso de Datos'!C122,Auxiliar_Listas!$C$76:$D$119,2,0)</f>
        <v>#N/A</v>
      </c>
      <c r="K92" s="11" t="e">
        <f>IF(Auxiliar_Formulas!J92=Auxiliar_Listas!$D$102,'Ingreso de Datos'!F122,TEXT('Ingreso de Datos'!F122,"00000000000000000000"))</f>
        <v>#N/A</v>
      </c>
      <c r="L92" s="11" t="e">
        <f t="shared" si="1"/>
        <v>#N/A</v>
      </c>
    </row>
    <row r="93" spans="8:12" x14ac:dyDescent="0.25">
      <c r="H93" s="11" t="s">
        <v>299</v>
      </c>
      <c r="J93" s="11" t="e">
        <f>VLOOKUP('Ingreso de Datos'!C123,Auxiliar_Listas!$C$76:$D$119,2,0)</f>
        <v>#N/A</v>
      </c>
      <c r="K93" s="11" t="e">
        <f>IF(Auxiliar_Formulas!J93=Auxiliar_Listas!$D$102,'Ingreso de Datos'!F123,TEXT('Ingreso de Datos'!F123,"00000000000000000000"))</f>
        <v>#N/A</v>
      </c>
      <c r="L93" s="11" t="e">
        <f t="shared" si="1"/>
        <v>#N/A</v>
      </c>
    </row>
    <row r="94" spans="8:12" x14ac:dyDescent="0.25">
      <c r="H94" s="11" t="s">
        <v>300</v>
      </c>
      <c r="J94" s="11" t="e">
        <f>VLOOKUP('Ingreso de Datos'!C124,Auxiliar_Listas!$C$76:$D$119,2,0)</f>
        <v>#N/A</v>
      </c>
      <c r="K94" s="11" t="e">
        <f>IF(Auxiliar_Formulas!J94=Auxiliar_Listas!$D$102,'Ingreso de Datos'!F124,TEXT('Ingreso de Datos'!F124,"00000000000000000000"))</f>
        <v>#N/A</v>
      </c>
      <c r="L94" s="11" t="e">
        <f t="shared" si="1"/>
        <v>#N/A</v>
      </c>
    </row>
    <row r="95" spans="8:12" x14ac:dyDescent="0.25">
      <c r="H95" s="11" t="s">
        <v>301</v>
      </c>
      <c r="J95" s="11" t="e">
        <f>VLOOKUP('Ingreso de Datos'!C125,Auxiliar_Listas!$C$76:$D$119,2,0)</f>
        <v>#N/A</v>
      </c>
      <c r="K95" s="11" t="e">
        <f>IF(Auxiliar_Formulas!J95=Auxiliar_Listas!$D$102,'Ingreso de Datos'!F125,TEXT('Ingreso de Datos'!F125,"00000000000000000000"))</f>
        <v>#N/A</v>
      </c>
      <c r="L95" s="11" t="e">
        <f t="shared" si="1"/>
        <v>#N/A</v>
      </c>
    </row>
    <row r="96" spans="8:12" x14ac:dyDescent="0.25">
      <c r="H96" s="11" t="s">
        <v>302</v>
      </c>
      <c r="J96" s="11" t="e">
        <f>VLOOKUP('Ingreso de Datos'!C126,Auxiliar_Listas!$C$76:$D$119,2,0)</f>
        <v>#N/A</v>
      </c>
      <c r="K96" s="11" t="e">
        <f>IF(Auxiliar_Formulas!J96=Auxiliar_Listas!$D$102,'Ingreso de Datos'!F126,TEXT('Ingreso de Datos'!F126,"00000000000000000000"))</f>
        <v>#N/A</v>
      </c>
      <c r="L96" s="11" t="e">
        <f t="shared" si="1"/>
        <v>#N/A</v>
      </c>
    </row>
    <row r="97" spans="8:12" x14ac:dyDescent="0.25">
      <c r="H97" s="11" t="s">
        <v>303</v>
      </c>
      <c r="J97" s="11" t="e">
        <f>VLOOKUP('Ingreso de Datos'!C127,Auxiliar_Listas!$C$76:$D$119,2,0)</f>
        <v>#N/A</v>
      </c>
      <c r="K97" s="11" t="e">
        <f>IF(Auxiliar_Formulas!J97=Auxiliar_Listas!$D$102,'Ingreso de Datos'!F127,TEXT('Ingreso de Datos'!F127,"00000000000000000000"))</f>
        <v>#N/A</v>
      </c>
      <c r="L97" s="11" t="e">
        <f t="shared" si="1"/>
        <v>#N/A</v>
      </c>
    </row>
    <row r="98" spans="8:12" x14ac:dyDescent="0.25">
      <c r="H98" s="11" t="s">
        <v>304</v>
      </c>
      <c r="J98" s="11" t="e">
        <f>VLOOKUP('Ingreso de Datos'!C128,Auxiliar_Listas!$C$76:$D$119,2,0)</f>
        <v>#N/A</v>
      </c>
      <c r="K98" s="11" t="e">
        <f>IF(Auxiliar_Formulas!J98=Auxiliar_Listas!$D$102,'Ingreso de Datos'!F128,TEXT('Ingreso de Datos'!F128,"00000000000000000000"))</f>
        <v>#N/A</v>
      </c>
      <c r="L98" s="11" t="e">
        <f t="shared" si="1"/>
        <v>#N/A</v>
      </c>
    </row>
    <row r="99" spans="8:12" x14ac:dyDescent="0.25">
      <c r="H99" s="11" t="s">
        <v>305</v>
      </c>
      <c r="J99" s="11" t="e">
        <f>VLOOKUP('Ingreso de Datos'!C129,Auxiliar_Listas!$C$76:$D$119,2,0)</f>
        <v>#N/A</v>
      </c>
      <c r="K99" s="11" t="e">
        <f>IF(Auxiliar_Formulas!J99=Auxiliar_Listas!$D$102,'Ingreso de Datos'!F129,TEXT('Ingreso de Datos'!F129,"00000000000000000000"))</f>
        <v>#N/A</v>
      </c>
      <c r="L99" s="11" t="e">
        <f t="shared" si="1"/>
        <v>#N/A</v>
      </c>
    </row>
    <row r="100" spans="8:12" x14ac:dyDescent="0.25">
      <c r="H100" s="11" t="s">
        <v>306</v>
      </c>
      <c r="J100" s="11" t="e">
        <f>VLOOKUP('Ingreso de Datos'!C130,Auxiliar_Listas!$C$76:$D$119,2,0)</f>
        <v>#N/A</v>
      </c>
      <c r="K100" s="11" t="e">
        <f>IF(Auxiliar_Formulas!J100=Auxiliar_Listas!$D$102,'Ingreso de Datos'!F130,TEXT('Ingreso de Datos'!F130,"00000000000000000000"))</f>
        <v>#N/A</v>
      </c>
      <c r="L100" s="11" t="e">
        <f t="shared" si="1"/>
        <v>#N/A</v>
      </c>
    </row>
    <row r="101" spans="8:12" x14ac:dyDescent="0.25">
      <c r="H101" s="11" t="s">
        <v>307</v>
      </c>
      <c r="J101" s="11" t="e">
        <f>VLOOKUP('Ingreso de Datos'!C131,Auxiliar_Listas!$C$76:$D$119,2,0)</f>
        <v>#N/A</v>
      </c>
      <c r="K101" s="11" t="e">
        <f>IF(Auxiliar_Formulas!J101=Auxiliar_Listas!$D$102,'Ingreso de Datos'!F131,TEXT('Ingreso de Datos'!F131,"00000000000000000000"))</f>
        <v>#N/A</v>
      </c>
      <c r="L101" s="11" t="e">
        <f t="shared" si="1"/>
        <v>#N/A</v>
      </c>
    </row>
    <row r="102" spans="8:12" x14ac:dyDescent="0.25">
      <c r="H102" s="11" t="s">
        <v>308</v>
      </c>
      <c r="J102" s="11" t="e">
        <f>VLOOKUP('Ingreso de Datos'!C132,Auxiliar_Listas!$C$76:$D$119,2,0)</f>
        <v>#N/A</v>
      </c>
      <c r="K102" s="11" t="e">
        <f>IF(Auxiliar_Formulas!J102=Auxiliar_Listas!$D$102,'Ingreso de Datos'!F132,TEXT('Ingreso de Datos'!F132,"00000000000000000000"))</f>
        <v>#N/A</v>
      </c>
      <c r="L102" s="11" t="e">
        <f t="shared" si="1"/>
        <v>#N/A</v>
      </c>
    </row>
    <row r="103" spans="8:12" x14ac:dyDescent="0.25">
      <c r="H103" s="11" t="s">
        <v>309</v>
      </c>
      <c r="J103" s="11" t="e">
        <f>VLOOKUP('Ingreso de Datos'!C133,Auxiliar_Listas!$C$76:$D$119,2,0)</f>
        <v>#N/A</v>
      </c>
      <c r="K103" s="11" t="e">
        <f>IF(Auxiliar_Formulas!J103=Auxiliar_Listas!$D$102,'Ingreso de Datos'!F133,TEXT('Ingreso de Datos'!F133,"00000000000000000000"))</f>
        <v>#N/A</v>
      </c>
      <c r="L103" s="11" t="e">
        <f t="shared" si="1"/>
        <v>#N/A</v>
      </c>
    </row>
    <row r="104" spans="8:12" x14ac:dyDescent="0.25">
      <c r="H104" s="11" t="s">
        <v>310</v>
      </c>
      <c r="J104" s="11" t="e">
        <f>VLOOKUP('Ingreso de Datos'!C134,Auxiliar_Listas!$C$76:$D$119,2,0)</f>
        <v>#N/A</v>
      </c>
      <c r="K104" s="11" t="e">
        <f>IF(Auxiliar_Formulas!J104=Auxiliar_Listas!$D$102,'Ingreso de Datos'!F134,TEXT('Ingreso de Datos'!F134,"00000000000000000000"))</f>
        <v>#N/A</v>
      </c>
      <c r="L104" s="11" t="e">
        <f t="shared" si="1"/>
        <v>#N/A</v>
      </c>
    </row>
    <row r="105" spans="8:12" x14ac:dyDescent="0.25">
      <c r="H105" s="11" t="s">
        <v>311</v>
      </c>
      <c r="J105" s="11" t="e">
        <f>VLOOKUP('Ingreso de Datos'!C135,Auxiliar_Listas!$C$76:$D$119,2,0)</f>
        <v>#N/A</v>
      </c>
      <c r="K105" s="11" t="e">
        <f>IF(Auxiliar_Formulas!J105=Auxiliar_Listas!$D$102,'Ingreso de Datos'!F135,TEXT('Ingreso de Datos'!F135,"00000000000000000000"))</f>
        <v>#N/A</v>
      </c>
      <c r="L105" s="11" t="e">
        <f t="shared" si="1"/>
        <v>#N/A</v>
      </c>
    </row>
    <row r="106" spans="8:12" x14ac:dyDescent="0.25">
      <c r="H106" s="11" t="s">
        <v>312</v>
      </c>
      <c r="J106" s="11" t="e">
        <f>VLOOKUP('Ingreso de Datos'!C136,Auxiliar_Listas!$C$76:$D$119,2,0)</f>
        <v>#N/A</v>
      </c>
      <c r="K106" s="11" t="e">
        <f>IF(Auxiliar_Formulas!J106=Auxiliar_Listas!$D$102,'Ingreso de Datos'!F136,TEXT('Ingreso de Datos'!F136,"00000000000000000000"))</f>
        <v>#N/A</v>
      </c>
      <c r="L106" s="11" t="e">
        <f t="shared" si="1"/>
        <v>#N/A</v>
      </c>
    </row>
  </sheetData>
  <sheetProtection algorithmName="SHA-512" hashValue="qtvMki73aDJQwILveMqpu8CTjKSvXgkO/mesMA+v/o2xLkUgyIc4zNMeK4M5n5syDdg80e3Uamh/K2CPlJUw2w==" saltValue="ixfcg1jO2A9EzSOOce2eDA==" spinCount="100000" sheet="1" objects="1" scenarios="1"/>
  <conditionalFormatting sqref="G52">
    <cfRule type="expression" dxfId="0" priority="1">
      <formula>$S$13=3</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119"/>
  <sheetViews>
    <sheetView topLeftCell="A92" workbookViewId="0">
      <selection activeCell="C103" sqref="C103"/>
    </sheetView>
  </sheetViews>
  <sheetFormatPr baseColWidth="10" defaultRowHeight="15" x14ac:dyDescent="0.25"/>
  <cols>
    <col min="3" max="4" width="29.5703125" bestFit="1" customWidth="1"/>
    <col min="5" max="5" width="20.5703125" bestFit="1" customWidth="1"/>
    <col min="6" max="6" width="24.7109375" bestFit="1" customWidth="1"/>
    <col min="7" max="7" width="18" bestFit="1" customWidth="1"/>
  </cols>
  <sheetData>
    <row r="1" spans="1:13" x14ac:dyDescent="0.25">
      <c r="A1" t="s">
        <v>4</v>
      </c>
    </row>
    <row r="2" spans="1:13" x14ac:dyDescent="0.25">
      <c r="C2" t="s">
        <v>1</v>
      </c>
    </row>
    <row r="3" spans="1:13" x14ac:dyDescent="0.25">
      <c r="C3" t="s">
        <v>2</v>
      </c>
    </row>
    <row r="4" spans="1:13" x14ac:dyDescent="0.25">
      <c r="C4" t="s">
        <v>3</v>
      </c>
    </row>
    <row r="11" spans="1:13" x14ac:dyDescent="0.25">
      <c r="A11" t="s">
        <v>5</v>
      </c>
      <c r="C11" t="s">
        <v>8</v>
      </c>
    </row>
    <row r="12" spans="1:13" x14ac:dyDescent="0.25">
      <c r="C12" t="s">
        <v>12</v>
      </c>
      <c r="D12" t="s">
        <v>13</v>
      </c>
      <c r="E12" t="s">
        <v>6</v>
      </c>
      <c r="F12" t="s">
        <v>14</v>
      </c>
      <c r="G12" t="s">
        <v>7</v>
      </c>
      <c r="J12" t="s">
        <v>9</v>
      </c>
    </row>
    <row r="13" spans="1:13" x14ac:dyDescent="0.25">
      <c r="C13" t="s">
        <v>27</v>
      </c>
      <c r="D13" t="s">
        <v>27</v>
      </c>
      <c r="E13" t="s">
        <v>23</v>
      </c>
      <c r="F13" t="s">
        <v>17</v>
      </c>
      <c r="G13" t="s">
        <v>17</v>
      </c>
      <c r="K13" t="s">
        <v>10</v>
      </c>
      <c r="M13" t="s">
        <v>11</v>
      </c>
    </row>
    <row r="14" spans="1:13" x14ac:dyDescent="0.25">
      <c r="C14" t="s">
        <v>26</v>
      </c>
      <c r="D14" t="s">
        <v>26</v>
      </c>
      <c r="E14" t="s">
        <v>22</v>
      </c>
      <c r="F14" t="s">
        <v>16</v>
      </c>
      <c r="G14" t="s">
        <v>16</v>
      </c>
    </row>
    <row r="15" spans="1:13" x14ac:dyDescent="0.25">
      <c r="C15" t="s">
        <v>25</v>
      </c>
      <c r="D15" t="s">
        <v>25</v>
      </c>
      <c r="E15" t="s">
        <v>21</v>
      </c>
      <c r="F15" t="s">
        <v>15</v>
      </c>
      <c r="G15" t="s">
        <v>15</v>
      </c>
    </row>
    <row r="16" spans="1:13" x14ac:dyDescent="0.25">
      <c r="C16" t="s">
        <v>24</v>
      </c>
      <c r="D16" t="s">
        <v>24</v>
      </c>
      <c r="E16" t="s">
        <v>20</v>
      </c>
    </row>
    <row r="17" spans="3:7" x14ac:dyDescent="0.25">
      <c r="E17" t="s">
        <v>19</v>
      </c>
    </row>
    <row r="18" spans="3:7" x14ac:dyDescent="0.25">
      <c r="E18" t="s">
        <v>18</v>
      </c>
    </row>
    <row r="21" spans="3:7" x14ac:dyDescent="0.25">
      <c r="C21" t="s">
        <v>27</v>
      </c>
      <c r="D21">
        <v>1</v>
      </c>
      <c r="F21" t="s">
        <v>71</v>
      </c>
      <c r="G21" s="6" t="s">
        <v>86</v>
      </c>
    </row>
    <row r="22" spans="3:7" x14ac:dyDescent="0.25">
      <c r="C22" t="s">
        <v>26</v>
      </c>
      <c r="D22">
        <v>2</v>
      </c>
      <c r="F22" t="s">
        <v>12</v>
      </c>
      <c r="G22" s="6">
        <v>1</v>
      </c>
    </row>
    <row r="23" spans="3:7" x14ac:dyDescent="0.25">
      <c r="C23" t="s">
        <v>25</v>
      </c>
      <c r="D23">
        <v>3</v>
      </c>
      <c r="F23" t="s">
        <v>13</v>
      </c>
      <c r="G23" s="6">
        <v>2</v>
      </c>
    </row>
    <row r="24" spans="3:7" x14ac:dyDescent="0.25">
      <c r="C24" t="s">
        <v>24</v>
      </c>
      <c r="D24">
        <v>4</v>
      </c>
      <c r="F24" t="s">
        <v>6</v>
      </c>
      <c r="G24" s="6">
        <v>3</v>
      </c>
    </row>
    <row r="25" spans="3:7" x14ac:dyDescent="0.25">
      <c r="C25" t="s">
        <v>23</v>
      </c>
      <c r="D25">
        <v>5</v>
      </c>
      <c r="F25" t="s">
        <v>14</v>
      </c>
      <c r="G25" s="6">
        <v>4</v>
      </c>
    </row>
    <row r="26" spans="3:7" x14ac:dyDescent="0.25">
      <c r="C26" t="s">
        <v>22</v>
      </c>
      <c r="D26">
        <v>6</v>
      </c>
      <c r="F26" t="s">
        <v>7</v>
      </c>
      <c r="G26" s="6">
        <v>5</v>
      </c>
    </row>
    <row r="27" spans="3:7" x14ac:dyDescent="0.25">
      <c r="C27" t="s">
        <v>21</v>
      </c>
      <c r="D27">
        <v>7</v>
      </c>
    </row>
    <row r="28" spans="3:7" x14ac:dyDescent="0.25">
      <c r="C28" t="s">
        <v>20</v>
      </c>
      <c r="D28">
        <v>8</v>
      </c>
    </row>
    <row r="29" spans="3:7" x14ac:dyDescent="0.25">
      <c r="C29" t="s">
        <v>19</v>
      </c>
      <c r="D29">
        <v>9</v>
      </c>
    </row>
    <row r="30" spans="3:7" x14ac:dyDescent="0.25">
      <c r="C30" t="s">
        <v>18</v>
      </c>
      <c r="D30">
        <v>10</v>
      </c>
    </row>
    <row r="31" spans="3:7" x14ac:dyDescent="0.25">
      <c r="C31" t="s">
        <v>17</v>
      </c>
      <c r="D31">
        <v>11</v>
      </c>
    </row>
    <row r="32" spans="3:7" x14ac:dyDescent="0.25">
      <c r="C32" t="s">
        <v>16</v>
      </c>
      <c r="D32">
        <v>12</v>
      </c>
    </row>
    <row r="33" spans="3:8" x14ac:dyDescent="0.25">
      <c r="C33" t="s">
        <v>15</v>
      </c>
      <c r="D33">
        <v>13</v>
      </c>
    </row>
    <row r="38" spans="3:8" x14ac:dyDescent="0.25">
      <c r="C38" t="s">
        <v>31</v>
      </c>
      <c r="G38" t="s">
        <v>54</v>
      </c>
    </row>
    <row r="39" spans="3:8" x14ac:dyDescent="0.25">
      <c r="G39" t="s">
        <v>55</v>
      </c>
      <c r="H39" t="s">
        <v>57</v>
      </c>
    </row>
    <row r="40" spans="3:8" x14ac:dyDescent="0.25">
      <c r="C40" t="s">
        <v>32</v>
      </c>
      <c r="D40">
        <v>0</v>
      </c>
      <c r="G40" t="s">
        <v>56</v>
      </c>
      <c r="H40" t="s">
        <v>58</v>
      </c>
    </row>
    <row r="41" spans="3:8" x14ac:dyDescent="0.25">
      <c r="C41" t="s">
        <v>33</v>
      </c>
      <c r="D41">
        <v>1</v>
      </c>
    </row>
    <row r="42" spans="3:8" x14ac:dyDescent="0.25">
      <c r="C42" t="s">
        <v>34</v>
      </c>
      <c r="D42">
        <v>2</v>
      </c>
    </row>
    <row r="43" spans="3:8" x14ac:dyDescent="0.25">
      <c r="C43" t="s">
        <v>35</v>
      </c>
      <c r="D43">
        <v>3</v>
      </c>
    </row>
    <row r="44" spans="3:8" x14ac:dyDescent="0.25">
      <c r="C44" t="s">
        <v>36</v>
      </c>
      <c r="D44">
        <v>4</v>
      </c>
    </row>
    <row r="45" spans="3:8" x14ac:dyDescent="0.25">
      <c r="C45" t="s">
        <v>37</v>
      </c>
      <c r="D45">
        <v>5</v>
      </c>
    </row>
    <row r="46" spans="3:8" x14ac:dyDescent="0.25">
      <c r="C46" t="s">
        <v>29</v>
      </c>
      <c r="D46">
        <v>6</v>
      </c>
    </row>
    <row r="47" spans="3:8" x14ac:dyDescent="0.25">
      <c r="C47" t="s">
        <v>38</v>
      </c>
      <c r="D47">
        <v>7</v>
      </c>
    </row>
    <row r="48" spans="3:8" x14ac:dyDescent="0.25">
      <c r="C48" t="s">
        <v>39</v>
      </c>
      <c r="D48">
        <v>8</v>
      </c>
    </row>
    <row r="49" spans="3:4" x14ac:dyDescent="0.25">
      <c r="C49" t="s">
        <v>40</v>
      </c>
      <c r="D49">
        <v>9</v>
      </c>
    </row>
    <row r="50" spans="3:4" x14ac:dyDescent="0.25">
      <c r="C50" t="s">
        <v>41</v>
      </c>
      <c r="D50">
        <v>10</v>
      </c>
    </row>
    <row r="51" spans="3:4" x14ac:dyDescent="0.25">
      <c r="C51" t="s">
        <v>42</v>
      </c>
      <c r="D51">
        <v>11</v>
      </c>
    </row>
    <row r="52" spans="3:4" x14ac:dyDescent="0.25">
      <c r="C52" t="s">
        <v>43</v>
      </c>
      <c r="D52">
        <v>12</v>
      </c>
    </row>
    <row r="53" spans="3:4" x14ac:dyDescent="0.25">
      <c r="C53" t="s">
        <v>44</v>
      </c>
      <c r="D53">
        <v>13</v>
      </c>
    </row>
    <row r="54" spans="3:4" x14ac:dyDescent="0.25">
      <c r="C54" t="s">
        <v>45</v>
      </c>
      <c r="D54">
        <v>14</v>
      </c>
    </row>
    <row r="55" spans="3:4" x14ac:dyDescent="0.25">
      <c r="C55" t="s">
        <v>46</v>
      </c>
      <c r="D55">
        <v>16</v>
      </c>
    </row>
    <row r="56" spans="3:4" x14ac:dyDescent="0.25">
      <c r="C56" t="s">
        <v>47</v>
      </c>
      <c r="D56">
        <v>17</v>
      </c>
    </row>
    <row r="57" spans="3:4" x14ac:dyDescent="0.25">
      <c r="C57" t="s">
        <v>30</v>
      </c>
      <c r="D57">
        <v>18</v>
      </c>
    </row>
    <row r="58" spans="3:4" x14ac:dyDescent="0.25">
      <c r="C58" t="s">
        <v>48</v>
      </c>
      <c r="D58">
        <v>19</v>
      </c>
    </row>
    <row r="59" spans="3:4" x14ac:dyDescent="0.25">
      <c r="C59" t="s">
        <v>49</v>
      </c>
      <c r="D59">
        <v>20</v>
      </c>
    </row>
    <row r="60" spans="3:4" x14ac:dyDescent="0.25">
      <c r="C60" t="s">
        <v>50</v>
      </c>
      <c r="D60">
        <v>21</v>
      </c>
    </row>
    <row r="61" spans="3:4" x14ac:dyDescent="0.25">
      <c r="C61" t="s">
        <v>51</v>
      </c>
      <c r="D61">
        <v>22</v>
      </c>
    </row>
    <row r="62" spans="3:4" x14ac:dyDescent="0.25">
      <c r="C62" t="s">
        <v>52</v>
      </c>
      <c r="D62">
        <v>23</v>
      </c>
    </row>
    <row r="63" spans="3:4" x14ac:dyDescent="0.25">
      <c r="C63" t="s">
        <v>53</v>
      </c>
      <c r="D63">
        <v>24</v>
      </c>
    </row>
    <row r="67" spans="3:11" x14ac:dyDescent="0.25">
      <c r="C67" t="s">
        <v>99</v>
      </c>
    </row>
    <row r="68" spans="3:11" x14ac:dyDescent="0.25">
      <c r="C68" t="s">
        <v>100</v>
      </c>
      <c r="D68">
        <v>1</v>
      </c>
    </row>
    <row r="69" spans="3:11" x14ac:dyDescent="0.25">
      <c r="C69" t="s">
        <v>101</v>
      </c>
      <c r="D69">
        <v>2</v>
      </c>
    </row>
    <row r="70" spans="3:11" x14ac:dyDescent="0.25">
      <c r="C70" t="s">
        <v>102</v>
      </c>
      <c r="D70">
        <v>2</v>
      </c>
    </row>
    <row r="71" spans="3:11" x14ac:dyDescent="0.25">
      <c r="C71" t="s">
        <v>103</v>
      </c>
      <c r="D71">
        <v>2</v>
      </c>
    </row>
    <row r="74" spans="3:11" x14ac:dyDescent="0.25">
      <c r="C74" t="s">
        <v>122</v>
      </c>
      <c r="F74" t="s">
        <v>317</v>
      </c>
      <c r="J74" s="11" t="s">
        <v>326</v>
      </c>
    </row>
    <row r="75" spans="3:11" x14ac:dyDescent="0.25">
      <c r="C75" s="16" t="s">
        <v>124</v>
      </c>
      <c r="D75" s="15" t="s">
        <v>123</v>
      </c>
      <c r="F75" s="16" t="s">
        <v>124</v>
      </c>
      <c r="G75" s="15" t="s">
        <v>123</v>
      </c>
      <c r="J75" t="s">
        <v>324</v>
      </c>
      <c r="K75" s="17">
        <v>0</v>
      </c>
    </row>
    <row r="76" spans="3:11" x14ac:dyDescent="0.25">
      <c r="C76" s="13" t="s">
        <v>126</v>
      </c>
      <c r="D76" s="12" t="s">
        <v>125</v>
      </c>
      <c r="F76" s="1">
        <v>0</v>
      </c>
      <c r="G76" s="2">
        <v>0</v>
      </c>
      <c r="J76" t="s">
        <v>325</v>
      </c>
      <c r="K76" s="17">
        <v>18</v>
      </c>
    </row>
    <row r="77" spans="3:11" x14ac:dyDescent="0.25">
      <c r="C77" s="13" t="s">
        <v>128</v>
      </c>
      <c r="D77" s="12" t="s">
        <v>127</v>
      </c>
      <c r="F77" t="s">
        <v>318</v>
      </c>
      <c r="G77" s="2">
        <v>2</v>
      </c>
    </row>
    <row r="78" spans="3:11" x14ac:dyDescent="0.25">
      <c r="C78" s="13" t="s">
        <v>130</v>
      </c>
      <c r="D78" s="12" t="s">
        <v>129</v>
      </c>
      <c r="F78" t="s">
        <v>319</v>
      </c>
      <c r="G78" s="2">
        <v>3</v>
      </c>
    </row>
    <row r="79" spans="3:11" x14ac:dyDescent="0.25">
      <c r="C79" s="13" t="s">
        <v>132</v>
      </c>
      <c r="D79" s="12" t="s">
        <v>131</v>
      </c>
      <c r="F79" t="s">
        <v>320</v>
      </c>
      <c r="G79" s="2">
        <v>4</v>
      </c>
    </row>
    <row r="80" spans="3:11" x14ac:dyDescent="0.25">
      <c r="C80" s="13" t="s">
        <v>134</v>
      </c>
      <c r="D80" s="12" t="s">
        <v>133</v>
      </c>
      <c r="F80" t="s">
        <v>321</v>
      </c>
      <c r="G80" s="2">
        <v>5</v>
      </c>
      <c r="J80" t="s">
        <v>327</v>
      </c>
    </row>
    <row r="81" spans="3:11" x14ac:dyDescent="0.25">
      <c r="C81" s="13" t="s">
        <v>136</v>
      </c>
      <c r="D81" s="12" t="s">
        <v>135</v>
      </c>
      <c r="F81" t="s">
        <v>322</v>
      </c>
      <c r="G81" s="2">
        <v>6</v>
      </c>
      <c r="J81" t="s">
        <v>328</v>
      </c>
      <c r="K81" t="s">
        <v>330</v>
      </c>
    </row>
    <row r="82" spans="3:11" x14ac:dyDescent="0.25">
      <c r="C82" s="13" t="s">
        <v>138</v>
      </c>
      <c r="D82" s="12" t="s">
        <v>137</v>
      </c>
      <c r="F82" t="s">
        <v>323</v>
      </c>
      <c r="G82" s="2">
        <v>7</v>
      </c>
      <c r="J82" t="s">
        <v>329</v>
      </c>
      <c r="K82" t="s">
        <v>331</v>
      </c>
    </row>
    <row r="83" spans="3:11" x14ac:dyDescent="0.25">
      <c r="C83" s="13" t="s">
        <v>140</v>
      </c>
      <c r="D83" s="12" t="s">
        <v>139</v>
      </c>
    </row>
    <row r="84" spans="3:11" x14ac:dyDescent="0.25">
      <c r="C84" s="13" t="s">
        <v>142</v>
      </c>
      <c r="D84" s="12" t="s">
        <v>141</v>
      </c>
    </row>
    <row r="85" spans="3:11" x14ac:dyDescent="0.25">
      <c r="C85" s="13" t="s">
        <v>144</v>
      </c>
      <c r="D85" s="12" t="s">
        <v>143</v>
      </c>
    </row>
    <row r="86" spans="3:11" x14ac:dyDescent="0.25">
      <c r="C86" s="13" t="s">
        <v>146</v>
      </c>
      <c r="D86" s="12" t="s">
        <v>145</v>
      </c>
      <c r="J86" t="s">
        <v>339</v>
      </c>
    </row>
    <row r="87" spans="3:11" x14ac:dyDescent="0.25">
      <c r="C87" s="13" t="s">
        <v>148</v>
      </c>
      <c r="D87" s="12" t="s">
        <v>147</v>
      </c>
      <c r="J87" s="16" t="s">
        <v>124</v>
      </c>
      <c r="K87" s="15" t="s">
        <v>123</v>
      </c>
    </row>
    <row r="88" spans="3:11" x14ac:dyDescent="0.25">
      <c r="C88" s="13" t="s">
        <v>150</v>
      </c>
      <c r="D88" s="12" t="s">
        <v>149</v>
      </c>
      <c r="J88" t="s">
        <v>376</v>
      </c>
      <c r="K88">
        <v>0</v>
      </c>
    </row>
    <row r="89" spans="3:11" x14ac:dyDescent="0.25">
      <c r="C89" s="13" t="s">
        <v>152</v>
      </c>
      <c r="D89" s="12" t="s">
        <v>151</v>
      </c>
      <c r="J89" t="s">
        <v>332</v>
      </c>
      <c r="K89">
        <v>1</v>
      </c>
    </row>
    <row r="90" spans="3:11" x14ac:dyDescent="0.25">
      <c r="C90" s="13" t="s">
        <v>154</v>
      </c>
      <c r="D90" s="12" t="s">
        <v>153</v>
      </c>
      <c r="J90" t="s">
        <v>333</v>
      </c>
      <c r="K90" s="11">
        <v>2</v>
      </c>
    </row>
    <row r="91" spans="3:11" x14ac:dyDescent="0.25">
      <c r="C91" s="13" t="s">
        <v>156</v>
      </c>
      <c r="D91" s="12" t="s">
        <v>155</v>
      </c>
      <c r="J91" t="s">
        <v>334</v>
      </c>
      <c r="K91" s="11">
        <v>3</v>
      </c>
    </row>
    <row r="92" spans="3:11" x14ac:dyDescent="0.25">
      <c r="C92" s="13" t="s">
        <v>158</v>
      </c>
      <c r="D92" s="12" t="s">
        <v>157</v>
      </c>
      <c r="J92" t="s">
        <v>335</v>
      </c>
      <c r="K92" s="11">
        <v>4</v>
      </c>
    </row>
    <row r="93" spans="3:11" x14ac:dyDescent="0.25">
      <c r="C93" s="13" t="s">
        <v>160</v>
      </c>
      <c r="D93" s="12" t="s">
        <v>159</v>
      </c>
      <c r="J93" t="s">
        <v>336</v>
      </c>
      <c r="K93" s="11">
        <v>5</v>
      </c>
    </row>
    <row r="94" spans="3:11" x14ac:dyDescent="0.25">
      <c r="C94" s="13" t="s">
        <v>162</v>
      </c>
      <c r="D94" s="12" t="s">
        <v>161</v>
      </c>
      <c r="J94" t="s">
        <v>337</v>
      </c>
      <c r="K94" s="11">
        <v>6</v>
      </c>
    </row>
    <row r="95" spans="3:11" x14ac:dyDescent="0.25">
      <c r="C95" s="13" t="s">
        <v>164</v>
      </c>
      <c r="D95" s="12" t="s">
        <v>163</v>
      </c>
      <c r="J95" t="s">
        <v>338</v>
      </c>
      <c r="K95" s="11">
        <v>7</v>
      </c>
    </row>
    <row r="96" spans="3:11" x14ac:dyDescent="0.25">
      <c r="C96" s="13" t="s">
        <v>192</v>
      </c>
      <c r="D96" s="12" t="s">
        <v>165</v>
      </c>
    </row>
    <row r="97" spans="3:4" x14ac:dyDescent="0.25">
      <c r="C97" s="13" t="s">
        <v>167</v>
      </c>
      <c r="D97" s="12" t="s">
        <v>166</v>
      </c>
    </row>
    <row r="98" spans="3:4" x14ac:dyDescent="0.25">
      <c r="C98" s="13" t="s">
        <v>169</v>
      </c>
      <c r="D98" s="12" t="s">
        <v>168</v>
      </c>
    </row>
    <row r="99" spans="3:4" x14ac:dyDescent="0.25">
      <c r="C99" s="13" t="s">
        <v>171</v>
      </c>
      <c r="D99" s="12" t="s">
        <v>170</v>
      </c>
    </row>
    <row r="100" spans="3:4" x14ac:dyDescent="0.25">
      <c r="C100" s="13" t="s">
        <v>173</v>
      </c>
      <c r="D100" s="12" t="s">
        <v>172</v>
      </c>
    </row>
    <row r="101" spans="3:4" x14ac:dyDescent="0.25">
      <c r="C101" s="13" t="s">
        <v>175</v>
      </c>
      <c r="D101" s="12" t="s">
        <v>174</v>
      </c>
    </row>
    <row r="102" spans="3:4" x14ac:dyDescent="0.25">
      <c r="C102" s="13" t="s">
        <v>177</v>
      </c>
      <c r="D102" s="12" t="s">
        <v>176</v>
      </c>
    </row>
    <row r="103" spans="3:4" x14ac:dyDescent="0.25">
      <c r="C103" s="13" t="s">
        <v>193</v>
      </c>
      <c r="D103" s="12" t="s">
        <v>194</v>
      </c>
    </row>
    <row r="104" spans="3:4" x14ac:dyDescent="0.25">
      <c r="C104" s="13" t="s">
        <v>195</v>
      </c>
      <c r="D104" s="12" t="s">
        <v>178</v>
      </c>
    </row>
    <row r="105" spans="3:4" x14ac:dyDescent="0.25">
      <c r="C105" s="13" t="s">
        <v>196</v>
      </c>
      <c r="D105" s="12" t="s">
        <v>179</v>
      </c>
    </row>
    <row r="106" spans="3:4" x14ac:dyDescent="0.25">
      <c r="C106" s="13" t="s">
        <v>181</v>
      </c>
      <c r="D106" s="12" t="s">
        <v>180</v>
      </c>
    </row>
    <row r="107" spans="3:4" x14ac:dyDescent="0.25">
      <c r="C107" t="s">
        <v>200</v>
      </c>
      <c r="D107" s="12" t="s">
        <v>197</v>
      </c>
    </row>
    <row r="108" spans="3:4" x14ac:dyDescent="0.25">
      <c r="C108" t="s">
        <v>201</v>
      </c>
      <c r="D108" s="14" t="s">
        <v>198</v>
      </c>
    </row>
    <row r="109" spans="3:4" x14ac:dyDescent="0.25">
      <c r="C109" s="13" t="s">
        <v>202</v>
      </c>
      <c r="D109" s="12" t="s">
        <v>199</v>
      </c>
    </row>
    <row r="110" spans="3:4" x14ac:dyDescent="0.25">
      <c r="C110" s="13" t="s">
        <v>182</v>
      </c>
      <c r="D110" s="12">
        <v>111</v>
      </c>
    </row>
    <row r="111" spans="3:4" x14ac:dyDescent="0.25">
      <c r="C111" s="13" t="s">
        <v>183</v>
      </c>
      <c r="D111" s="12">
        <v>112</v>
      </c>
    </row>
    <row r="112" spans="3:4" x14ac:dyDescent="0.25">
      <c r="C112" s="13" t="s">
        <v>184</v>
      </c>
      <c r="D112" s="12">
        <v>113</v>
      </c>
    </row>
    <row r="113" spans="3:4" x14ac:dyDescent="0.25">
      <c r="C113" s="13" t="s">
        <v>185</v>
      </c>
      <c r="D113" s="12">
        <v>114</v>
      </c>
    </row>
    <row r="114" spans="3:4" x14ac:dyDescent="0.25">
      <c r="C114" s="13" t="s">
        <v>186</v>
      </c>
      <c r="D114" s="12">
        <v>115</v>
      </c>
    </row>
    <row r="115" spans="3:4" x14ac:dyDescent="0.25">
      <c r="C115" s="13" t="s">
        <v>187</v>
      </c>
      <c r="D115" s="12">
        <v>116</v>
      </c>
    </row>
    <row r="116" spans="3:4" x14ac:dyDescent="0.25">
      <c r="C116" s="13" t="s">
        <v>188</v>
      </c>
      <c r="D116" s="12">
        <v>117</v>
      </c>
    </row>
    <row r="117" spans="3:4" x14ac:dyDescent="0.25">
      <c r="C117" s="13" t="s">
        <v>189</v>
      </c>
      <c r="D117" s="12">
        <v>118</v>
      </c>
    </row>
    <row r="118" spans="3:4" x14ac:dyDescent="0.25">
      <c r="C118" s="13" t="s">
        <v>190</v>
      </c>
      <c r="D118" s="12">
        <v>119</v>
      </c>
    </row>
    <row r="119" spans="3:4" x14ac:dyDescent="0.25">
      <c r="C119" s="13" t="s">
        <v>191</v>
      </c>
      <c r="D119" s="12">
        <v>120</v>
      </c>
    </row>
  </sheetData>
  <sheetProtection algorithmName="SHA-512" hashValue="Hfltv480WbnXUzEAw7JWgkbq1E/EqTwxVJRNMLPDRplB0gO1QHbD7udf/hMSJLRc8bONMByjD+yZCA49jqm/oA==" saltValue="C0RT/jDUIpgXiuq3gxTrhw=="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Indice</vt:lpstr>
      <vt:lpstr>Ingreso de Datos</vt:lpstr>
      <vt:lpstr>Auxilar_TXT</vt:lpstr>
      <vt:lpstr>TXT</vt:lpstr>
      <vt:lpstr>Auxiliar_Formulas</vt:lpstr>
      <vt:lpstr>Auxiliar_Listas</vt:lpstr>
      <vt:lpstr>Bienes_De_Capital_Nuevo</vt:lpstr>
      <vt:lpstr>Bienes_De_Capital_Usado</vt:lpstr>
      <vt:lpstr>COMPROBANTES</vt:lpstr>
      <vt:lpstr>Instalaciones</vt:lpstr>
      <vt:lpstr>Marca_agente_de_retencion</vt:lpstr>
      <vt:lpstr>Medios_de_Pago</vt:lpstr>
      <vt:lpstr>Mejora</vt:lpstr>
      <vt:lpstr>Motivo_NO_Retencion</vt:lpstr>
      <vt:lpstr>Obra_Nueva</vt:lpstr>
      <vt:lpstr>Provincias</vt:lpstr>
      <vt:lpstr>Tipo_Concepto</vt:lpstr>
      <vt:lpstr>Tipo_de_credito_fiscal</vt:lpstr>
      <vt:lpstr>Tipo_de_Profesional</vt:lpstr>
      <vt:lpstr>Tipo_de_Rubro_7</vt:lpstr>
      <vt:lpstr>Tipo_habilitacion</vt:lpstr>
    </vt:vector>
  </TitlesOfParts>
  <Company>EXO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Pardo</dc:creator>
  <cp:lastModifiedBy>Javier Ares</cp:lastModifiedBy>
  <dcterms:created xsi:type="dcterms:W3CDTF">2017-03-16T12:40:57Z</dcterms:created>
  <dcterms:modified xsi:type="dcterms:W3CDTF">2017-04-12T19:33:15Z</dcterms:modified>
</cp:coreProperties>
</file>